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6275" windowHeight="7755" activeTab="0"/>
  </bookViews>
  <sheets>
    <sheet name="5" sheetId="1" r:id="rId1"/>
    <sheet name="7" sheetId="2" r:id="rId2"/>
    <sheet name="9" sheetId="3" r:id="rId3"/>
    <sheet name="11" sheetId="4" r:id="rId4"/>
    <sheet name="Лист1" sheetId="5" r:id="rId5"/>
  </sheets>
  <definedNames>
    <definedName name="_1Excel_BuiltIn_Print_Area_1_1" localSheetId="0">#REF!</definedName>
    <definedName name="_1Excel_BuiltIn_Print_Area_1_1" localSheetId="2">#REF!</definedName>
    <definedName name="_1Excel_BuiltIn_Print_Area_1_1">#REF!</definedName>
    <definedName name="_7Excel_BuiltIn_Print_Area_1_1" localSheetId="0">#REF!</definedName>
    <definedName name="_7Excel_BuiltIn_Print_Area_1_1" localSheetId="2">#REF!</definedName>
    <definedName name="_7Excel_BuiltIn_Print_Area_1_1">#REF!</definedName>
    <definedName name="_Toc105952697" localSheetId="2">'9'!#REF!</definedName>
    <definedName name="_Toc105952697_3" localSheetId="0">#REF!</definedName>
    <definedName name="_Toc105952697_3" localSheetId="2">#REF!</definedName>
    <definedName name="_Toc105952697_3">#REF!</definedName>
    <definedName name="_Toc105952698" localSheetId="2">'9'!#REF!</definedName>
    <definedName name="_Toc105952698_3" localSheetId="0">#REF!</definedName>
    <definedName name="_Toc105952698_3" localSheetId="2">#REF!</definedName>
    <definedName name="_Toc105952698_3">#REF!</definedName>
    <definedName name="_Тос105952698_4" localSheetId="0">#REF!</definedName>
    <definedName name="_Тос105952698_4" localSheetId="2">#REF!</definedName>
    <definedName name="_Тос105952698_4">#REF!</definedName>
    <definedName name="Excel_BuiltIn_Print_Area" localSheetId="0">#REF!</definedName>
    <definedName name="Excel_BuiltIn_Print_Area" localSheetId="2">#REF!</definedName>
    <definedName name="Excel_BuiltIn_Print_Area">#REF!</definedName>
    <definedName name="Excel_BuiltIn_Print_Area_10" localSheetId="0">#REF!</definedName>
    <definedName name="Excel_BuiltIn_Print_Area_10" localSheetId="2">#REF!</definedName>
    <definedName name="Excel_BuiltIn_Print_Area_10">#REF!</definedName>
    <definedName name="Excel_BuiltIn_Print_Area_12" localSheetId="0">#REF!</definedName>
    <definedName name="Excel_BuiltIn_Print_Area_12" localSheetId="2">#REF!</definedName>
    <definedName name="Excel_BuiltIn_Print_Area_12">#REF!</definedName>
    <definedName name="Excel_BuiltIn_Print_Area_4" localSheetId="0">#REF!</definedName>
    <definedName name="Excel_BuiltIn_Print_Area_4" localSheetId="2">#REF!</definedName>
    <definedName name="Excel_BuiltIn_Print_Area_4">#REF!</definedName>
    <definedName name="Excel_BuiltIn_Print_Area_5" localSheetId="0">#REF!</definedName>
    <definedName name="Excel_BuiltIn_Print_Area_5" localSheetId="2">#REF!</definedName>
    <definedName name="Excel_BuiltIn_Print_Area_5">#REF!</definedName>
    <definedName name="Excel_BuiltIn_Print_Area_6" localSheetId="0">#REF!</definedName>
    <definedName name="Excel_BuiltIn_Print_Area_6" localSheetId="2">#REF!</definedName>
    <definedName name="Excel_BuiltIn_Print_Area_6">#REF!</definedName>
    <definedName name="Excel_BuiltIn_Print_Area_8" localSheetId="0">#REF!</definedName>
    <definedName name="Excel_BuiltIn_Print_Area_8" localSheetId="2">#REF!</definedName>
    <definedName name="Excel_BuiltIn_Print_Area_8">#REF!</definedName>
    <definedName name="Excel_BuiltIn_Print_Titles_10" localSheetId="0">#REF!</definedName>
    <definedName name="Excel_BuiltIn_Print_Titles_10" localSheetId="2">#REF!</definedName>
    <definedName name="Excel_BuiltIn_Print_Titles_10">#REF!</definedName>
    <definedName name="Excel_BuiltIn_Print_Titles_12" localSheetId="0">#REF!</definedName>
    <definedName name="Excel_BuiltIn_Print_Titles_12" localSheetId="2">#REF!</definedName>
    <definedName name="Excel_BuiltIn_Print_Titles_12">#REF!</definedName>
    <definedName name="Excel_BuiltIn_Print_Titles_4" localSheetId="0">#REF!</definedName>
    <definedName name="Excel_BuiltIn_Print_Titles_4" localSheetId="2">#REF!</definedName>
    <definedName name="Excel_BuiltIn_Print_Titles_4">#REF!</definedName>
    <definedName name="Excel_BuiltIn_Print_Titles_8" localSheetId="0">#REF!</definedName>
    <definedName name="Excel_BuiltIn_Print_Titles_8" localSheetId="2">#REF!</definedName>
    <definedName name="Excel_BuiltIn_Print_Titles_8">#REF!</definedName>
    <definedName name="грлгрлгнго6н7" localSheetId="0">#REF!</definedName>
    <definedName name="грлгрлгнго6н7" localSheetId="2">#REF!</definedName>
    <definedName name="грлгрлгнго6н7">#REF!</definedName>
    <definedName name="долртгпрои" localSheetId="0">#REF!</definedName>
    <definedName name="долртгпрои" localSheetId="2">#REF!</definedName>
    <definedName name="долртгпрои">#REF!</definedName>
    <definedName name="ждл" localSheetId="0">#REF!</definedName>
    <definedName name="ждл" localSheetId="2">#REF!</definedName>
    <definedName name="ждл">#REF!</definedName>
    <definedName name="ждьб" localSheetId="0">#REF!</definedName>
    <definedName name="ждьб" localSheetId="2">#REF!</definedName>
    <definedName name="ждьб">#REF!</definedName>
    <definedName name="_xlnm.Print_Area" localSheetId="3">'11'!$A$1:$H$117</definedName>
    <definedName name="_xlnm.Print_Area" localSheetId="0">'5'!$A$1:$D$37</definedName>
    <definedName name="_xlnm.Print_Area" localSheetId="2">'9'!$A$1:$D$21</definedName>
    <definedName name="огрпло" localSheetId="0">#REF!</definedName>
    <definedName name="огрпло" localSheetId="2">#REF!</definedName>
    <definedName name="огрпло">#REF!</definedName>
    <definedName name="орапмол" localSheetId="0">#REF!</definedName>
    <definedName name="орапмол" localSheetId="2">#REF!</definedName>
    <definedName name="орапмол">#REF!</definedName>
    <definedName name="п" localSheetId="0">#REF!</definedName>
    <definedName name="п" localSheetId="2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<sst xmlns="http://schemas.openxmlformats.org/spreadsheetml/2006/main" count="671" uniqueCount="257">
  <si>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</si>
  <si>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</si>
  <si>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</si>
  <si>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</si>
  <si>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</si>
  <si>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</si>
  <si>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</si>
  <si>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</si>
  <si>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</si>
  <si>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</si>
  <si>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</si>
  <si>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</si>
  <si>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</si>
  <si>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</si>
  <si>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</si>
  <si>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</si>
  <si>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</si>
  <si>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</si>
  <si>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</si>
  <si>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</si>
  <si>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>99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</si>
  <si>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</si>
  <si>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</si>
  <si>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</si>
  <si>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</si>
  <si>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</si>
  <si>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Всего доходов</t>
  </si>
  <si>
    <t xml:space="preserve">Прочие безвозмездные поступления  </t>
  </si>
  <si>
    <t xml:space="preserve">2 07 00000 00 0000 180 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</si>
  <si>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</si>
  <si>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</si>
  <si>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</si>
  <si>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</si>
  <si>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</si>
  <si>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</si>
  <si>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</si>
  <si>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</si>
  <si>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</si>
  <si>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</si>
  <si>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</si>
  <si>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</si>
  <si>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</si>
  <si>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</si>
  <si>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</si>
  <si>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</si>
  <si>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</si>
  <si>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</si>
  <si>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</si>
  <si>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</si>
  <si>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</si>
  <si>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</si>
  <si>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</si>
  <si>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</si>
  <si>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</si>
  <si>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</si>
  <si>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</si>
  <si>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</si>
  <si>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</si>
  <si>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</si>
  <si>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</si>
  <si>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</si>
  <si>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</si>
  <si>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</si>
  <si>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</si>
  <si>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</si>
  <si>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</si>
  <si>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</si>
  <si>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</si>
  <si>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</si>
  <si>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</si>
  <si>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</si>
  <si>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1 11 09045 10 0000 120</t>
  </si>
  <si>
    <t>1 17 05050 10 0000 180</t>
  </si>
  <si>
    <t>Дотации бюджетам поселений на выравнивание бюджетной обеспеченности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</si>
  <si>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</si>
  <si>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</si>
  <si>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</si>
  <si>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</si>
  <si>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</si>
  <si>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</si>
  <si>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</si>
  <si>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</si>
  <si>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</si>
  <si>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99 0 01 51180</t>
  </si>
  <si>
    <t>Формирование резервных фондов</t>
  </si>
  <si>
    <t>ЖИЛИЩНО-КОММУНАЛЬНОЕ ХОЗЯЙСТВО</t>
  </si>
  <si>
    <t>0500</t>
  </si>
  <si>
    <t>500</t>
  </si>
  <si>
    <t>Межбюджетные трансферты</t>
  </si>
  <si>
    <t>Условно утверждаемые расходы</t>
  </si>
  <si>
    <t>99 9 99 99999</t>
  </si>
  <si>
    <t>999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</si>
  <si>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</si>
  <si>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</si>
  <si>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</si>
  <si>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</si>
  <si>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Наименование программы</t>
  </si>
  <si>
    <t xml:space="preserve">Код </t>
  </si>
  <si>
    <t>Непрограммные расходы</t>
  </si>
  <si>
    <t>99 0 00 00000</t>
  </si>
  <si>
    <t>01 0 02 00000</t>
  </si>
  <si>
    <t>Осуществление первичного воинского учета на территориях, где отсутствуют военные комиссариаты</t>
  </si>
  <si>
    <t>01 0 А0 01100</t>
  </si>
  <si>
    <t>99 0 00 01100</t>
  </si>
  <si>
    <t>99 0 00 01200</t>
  </si>
  <si>
    <t>99 0 00 51180</t>
  </si>
  <si>
    <t>Основное мероприятие "Обеспечение безопасности населения"</t>
  </si>
  <si>
    <t>Основное мероприятие "Повышение уровня благоустройства территории"</t>
  </si>
  <si>
    <t>01 0 02 01000</t>
  </si>
  <si>
    <t>Организация мер по теплоснабжению</t>
  </si>
  <si>
    <t>Организация мер по обустройству мест бытовых и промышленных отходов</t>
  </si>
  <si>
    <t>01 0 02 01100</t>
  </si>
  <si>
    <t xml:space="preserve">Внедрение программного обеспечения в бюджетный процесс </t>
  </si>
  <si>
    <t>01 0 01 02000</t>
  </si>
  <si>
    <t>01 0 01 02100</t>
  </si>
  <si>
    <t>01 0 00 00000</t>
  </si>
  <si>
    <t>01 0 02 02000</t>
  </si>
  <si>
    <t>01 0 01 00000</t>
  </si>
  <si>
    <t>Непрограммные направления деятельности</t>
  </si>
  <si>
    <t xml:space="preserve">Непрограммные направления деятельности  сельской администрации </t>
  </si>
  <si>
    <t>99 0 00 01000</t>
  </si>
  <si>
    <t>Обеспечение деятельности высшего должностного лица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</si>
  <si>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</si>
  <si>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</si>
  <si>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</si>
  <si>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Организация освещения улиц</t>
  </si>
  <si>
    <t>01 0 02 02100</t>
  </si>
  <si>
    <t>01 0 03 02100</t>
  </si>
  <si>
    <t>101 00000 00 0000 000</t>
  </si>
  <si>
    <t>Налог на прибыль, доходы</t>
  </si>
  <si>
    <t>изменения (+,-)</t>
  </si>
  <si>
    <t>Обеспечение проведения выборов и референдумов</t>
  </si>
  <si>
    <t>0107</t>
  </si>
  <si>
    <t>изменение (+.-)</t>
  </si>
  <si>
    <t xml:space="preserve">Условно утверждаемые расходы </t>
  </si>
  <si>
    <t>-39,3</t>
  </si>
  <si>
    <t>01 0 02 01600</t>
  </si>
  <si>
    <t>Обеспечение первичных мер пожарной безопасности</t>
  </si>
  <si>
    <t>01 0 01 03000</t>
  </si>
  <si>
    <t>Организация паспортизации объектов муниципальной собственности</t>
  </si>
  <si>
    <t>01 0 01 03100</t>
  </si>
  <si>
    <t>Организация мер по водоснабжению</t>
  </si>
  <si>
    <t>Основное мероприятие " Повышение уровня благоустройства территории"</t>
  </si>
  <si>
    <t>9999</t>
  </si>
  <si>
    <t xml:space="preserve">10 </t>
  </si>
  <si>
    <t>Основное мероприятие "Повышениеэффективности управления  муниципальной собственностью"</t>
  </si>
  <si>
    <t>0</t>
  </si>
  <si>
    <t>01 1 02 10000</t>
  </si>
  <si>
    <t>01 1 02 10200</t>
  </si>
  <si>
    <t>01 1 03 10000</t>
  </si>
  <si>
    <t>Основное мероприятие  "Повышение эффективности муниципального управления"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</si>
  <si>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</si>
  <si>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</si>
  <si>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01 3 У1 80100</t>
  </si>
  <si>
    <t xml:space="preserve">Основное мероприятие "Формирование эффективности  управления  муниципальными финансами" </t>
  </si>
  <si>
    <t>Подпрограмма "Развитие экономического и налогового потенциала  Обеспечение экономического роста и обеспечение благоприятных условий жизни населения ""</t>
  </si>
  <si>
    <t>Основное мероприятие "Формирование эффективной системы управления и распоряжения муниципальными финансами"</t>
  </si>
  <si>
    <t>01 2 00 00000</t>
  </si>
  <si>
    <t>Основное мероприятие  "Повышение эффективности управления муниципальной собственностью"</t>
  </si>
  <si>
    <t>Мероприятия по организации представления муниципальных услуг и исполнения программы</t>
  </si>
  <si>
    <t>01 2 02 10000</t>
  </si>
  <si>
    <t>01 2 02 10100</t>
  </si>
  <si>
    <t>01 3 У1 80110</t>
  </si>
  <si>
    <t>01 1 00 00000</t>
  </si>
  <si>
    <t>01 1 02 10100</t>
  </si>
  <si>
    <t>02 2 00 00000</t>
  </si>
  <si>
    <t>Основное мероприятие " Профилактика терроризма и экстремизма в границах поселения"</t>
  </si>
  <si>
    <t>Совершенствование системы информационно- пропагандистского противодействия терроризму и экстремизму</t>
  </si>
  <si>
    <t>Резервный фонд на предупреждение и ликвидацию чрезвычайных ситуаций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</si>
  <si>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</si>
  <si>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</si>
  <si>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"Содержание инженерно- коммунальной инфраструктуры"</t>
  </si>
  <si>
    <t>Организация мер по теплоснабжению, электроснабжению и водоснабжению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</si>
  <si>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</si>
  <si>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</si>
  <si>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</si>
  <si>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02 1 00 00000</t>
  </si>
  <si>
    <t>Подпрограмма "Обеспечение безопасности населения и профилактика терроризма и экстремизма"</t>
  </si>
  <si>
    <t>01 2 01 01000</t>
  </si>
  <si>
    <t>01 2 01 00000</t>
  </si>
  <si>
    <t>02 1 02 Ж0000</t>
  </si>
  <si>
    <t>02 1 01 Д0000</t>
  </si>
  <si>
    <t>Основное мероприятие " Предупреждение и ликвидация последствий  чрезвычайных ситуаций в границах поселения"</t>
  </si>
  <si>
    <t>ДОРОЖНОЕ ХОЗЯЙСТВО</t>
  </si>
  <si>
    <t>НАЦИОНАЛЬНАЯ ЭКОНОМИКА</t>
  </si>
  <si>
    <t>Муниципальная программа «Обеспечение экономического роста и обеспечение благоприятных условий для жизни населения»</t>
  </si>
  <si>
    <t>Муниципальная программа «организация эффективного функционирования систем жизнеобеспечения»</t>
  </si>
  <si>
    <t>Всего</t>
  </si>
  <si>
    <t>АВЦП Повышение эффективности муниципального управления муниципальной программы "Комплексное совершенствование социально-экономических процессов МО Дьектиекское сельское поселение"</t>
  </si>
  <si>
    <t>Обеспечение деятельности администрации МО Дьектиекскоее сельское поселение</t>
  </si>
  <si>
    <t>Материально – техническое обеспечение  администрации МО Дьектиекское сельское поселение</t>
  </si>
  <si>
    <t>ВЦП "Развитие экономического и налогового потенциала" муниципальной программы "Комплексное совершенствование социально-экономических процессов МО Дьектиекское сельское поселение"</t>
  </si>
  <si>
    <t>ВЦП "Развитие социально- культурной сферы</t>
  </si>
  <si>
    <t xml:space="preserve"> Основное мероприятие " развитие физической культуры и спорта"</t>
  </si>
  <si>
    <t>Основное мероприятие "Организация и осуществление мероприятий по работе с детьми и молодёжью"</t>
  </si>
  <si>
    <t>Физическая культура и спорт</t>
  </si>
  <si>
    <t>ВЦП  "Развитие социально- культурной сферы"муниципальной программы сельской администрации МО Дъектиекское сельское поселение"Комплексное совершенствование социально-экономических процессов МО Дъектиекское сельское поселение"</t>
  </si>
  <si>
    <t>Основное мероприятие "Организация мероприятий по обеспечению условий для развития физической культуры и спорта"</t>
  </si>
  <si>
    <t>Основное мероприятие "Поддержание и улучшение санитарного и эстетического состояния территории"</t>
  </si>
  <si>
    <t>02 3 01 10000</t>
  </si>
  <si>
    <t>ВЦП "Устойчивое развитие систем жизнеобеспечения" муниципальной программы "Комплексное совершенствование социально-экономических процессов МО Дьектиекское сельское поселение"</t>
  </si>
  <si>
    <t>02 3 01 10100</t>
  </si>
  <si>
    <t>1105</t>
  </si>
  <si>
    <t>Дорожный фонд</t>
  </si>
  <si>
    <t>0409</t>
  </si>
  <si>
    <t>ВЦП "Устойчивое развитие систем жизнеобеспечения" муниципальной программы "Комплексное совершенствование социально-экономических процессов МО  Дьектиекское сельское поселение"</t>
  </si>
  <si>
    <t>13</t>
  </si>
  <si>
    <t>Организация деятельности сельских старост</t>
  </si>
  <si>
    <t>2 0 02 02100</t>
  </si>
  <si>
    <t>0113</t>
  </si>
  <si>
    <t xml:space="preserve">01 2 02 10100 </t>
  </si>
  <si>
    <t xml:space="preserve">Закупка товаров, работ и услуг для обеспечения государственных (муниципальных) нужд </t>
  </si>
  <si>
    <t>Другие общегосударственные вопросы</t>
  </si>
  <si>
    <t>2 02 15001 10 0000 150</t>
  </si>
  <si>
    <t>2 02 35118 10 0000 150</t>
  </si>
  <si>
    <t>2 02 49999 10 0000 150</t>
  </si>
  <si>
    <t>2 02 15000 00 0000 150</t>
  </si>
  <si>
    <t>2 02 15001 00 0000 150</t>
  </si>
  <si>
    <t>2 02 35000 00 0000 150</t>
  </si>
  <si>
    <t>2 02 35118 00 0000 150</t>
  </si>
  <si>
    <t>2 02 4000 00 0000 150</t>
  </si>
  <si>
    <t>2 02 49999 00 0000 150</t>
  </si>
  <si>
    <t>2 02 40014 00 0000 150</t>
  </si>
  <si>
    <t>Сумма на 2021 год. руб.</t>
  </si>
  <si>
    <t>02 2 03 Ш1000</t>
  </si>
  <si>
    <t>02 2 03  Ш2000</t>
  </si>
  <si>
    <t>99 0 Л0 10100</t>
  </si>
  <si>
    <t>99 0 Л1 51180</t>
  </si>
  <si>
    <t>01 1 02 S8500</t>
  </si>
  <si>
    <t>Прочие межбюджетные трансферты на софинансирование расходов местных бюджетов  на оплату труда и начисления на выплаты по оплате труда работников бюджетной сферы</t>
  </si>
  <si>
    <t xml:space="preserve">Прочие межбюджетные трансферты на софинансирование расходов местных бюджетов  </t>
  </si>
  <si>
    <t>Прочая закупка товаров работ и услуг</t>
  </si>
  <si>
    <t>Закупка товаров, работ и услуг в сфере информационно-коммуникационных технологий</t>
  </si>
  <si>
    <t>01 2 01 S9600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</si>
  <si>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</si>
  <si>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</si>
  <si>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99 0 У0 45300</t>
  </si>
  <si>
    <t>Приложение 5 к решению сессии Совета депутатов МО Дьектиекское сельское поселение № 29/1 от 28 декабря 2022 "О бюджете муниципального образования  дьектиексое сельское поселение на 2023 год плановый период 2024-2025 гг."</t>
  </si>
  <si>
    <t>Объем поступлений доходов в бюджет муниципального образования Дьектиекское сельское поселение в 2023 году</t>
  </si>
  <si>
    <t>Сумма на 2023 год</t>
  </si>
  <si>
    <t xml:space="preserve">Выборы </t>
  </si>
  <si>
    <t>07</t>
  </si>
  <si>
    <t xml:space="preserve">99 0 00 01200 </t>
  </si>
  <si>
    <t>880</t>
  </si>
  <si>
    <t>Приложение 11 к решению сессии Совета депутатов МО Дьектиекское сельское поселение № 29/1 от 28 декабря 2022 г.  "О бюджете муниципального образования  Дьектиекское сельское поселение на 2023 год плановый период 2024-2025 гг."</t>
  </si>
  <si>
    <t>Ведомственная структура расходов бюджета  муниципального образования Дьектиекское сельское поселение на 2023 год</t>
  </si>
  <si>
    <t>Приложение 9 к решению сессии Совета депутатов МО Дьектиекское сельское поселение № 29/1 от 28 декабря 2022 г. "О бюджете муниципального образования  Дьектиекское сельское поселение на 2023 год плановый период 2024-2025 гг."</t>
  </si>
  <si>
    <t>Распределение
бюджетных ассигнований по разделам, подразделам классификации расходов бюджета                             муниципального образования Дьектиекское сельское поселение на 2023 год</t>
  </si>
  <si>
    <t>Приложение 7 к решению сессии Совета депутатов МО Дьектиекское сельское поселение № 29/1 от 28 декабря 2022 г. "О бюджете муниципального образования  Дьектиекское сельское поселение на 2023 год плановый период 2024-2025 гг."</t>
  </si>
  <si>
    <t>Распределение бюджетных ассигнований бюджета муниципального образования Дьектиекское сельское поселение  на реализацию муниципальных программ  на 2023 год  и непрограммных расходов</t>
  </si>
  <si>
    <t>2 02 29999 10 0000 150</t>
  </si>
  <si>
    <t>Прочие субсидии бюджетам сельских поселений</t>
  </si>
  <si>
    <t>Прочие межбюджетные трансферты, передаваемые бюджетам поселений</t>
  </si>
  <si>
    <t>Фонд оплаты труда государственных (муниципальных) органов</t>
  </si>
  <si>
    <t>01 3 У1 S8500</t>
  </si>
  <si>
    <t>01 1 03 S8500</t>
  </si>
  <si>
    <t>02 3 01 49500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</si>
</sst>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;[Red]0.0000000000"/>
    <numFmt numFmtId="187" formatCode="[$-FC19]d\ mmmm\ yyyy\ &quot;г.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9" fontId="23" fillId="0" borderId="1">
      <alignment horizontal="center" wrapText="1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2" applyNumberFormat="0" applyAlignment="0" applyProtection="0"/>
    <xf numFmtId="0" fontId="53" fillId="27" borderId="3" applyNumberFormat="0" applyAlignment="0" applyProtection="0"/>
    <xf numFmtId="0" fontId="54" fillId="27" borderId="2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8" borderId="8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left" vertical="center" wrapText="1"/>
    </xf>
    <xf numFmtId="2" fontId="70" fillId="0" borderId="11" xfId="0" applyNumberFormat="1" applyFont="1" applyFill="1" applyBorder="1" applyAlignment="1">
      <alignment horizontal="right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0" fillId="0" borderId="0" xfId="55" applyFont="1" applyFill="1">
      <alignment/>
      <protection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4" fillId="0" borderId="0" xfId="55" applyFont="1">
      <alignment/>
      <protection/>
    </xf>
    <xf numFmtId="0" fontId="8" fillId="0" borderId="0" xfId="55">
      <alignment/>
      <protection/>
    </xf>
    <xf numFmtId="0" fontId="15" fillId="0" borderId="0" xfId="55" applyFont="1">
      <alignment/>
      <protection/>
    </xf>
    <xf numFmtId="0" fontId="13" fillId="0" borderId="0" xfId="55" applyFont="1" applyFill="1" applyAlignment="1">
      <alignment wrapText="1"/>
      <protection/>
    </xf>
    <xf numFmtId="0" fontId="8" fillId="0" borderId="0" xfId="55" applyAlignment="1">
      <alignment horizontal="center" vertical="center" wrapText="1"/>
      <protection/>
    </xf>
    <xf numFmtId="0" fontId="8" fillId="0" borderId="0" xfId="55" applyAlignment="1">
      <alignment horizontal="justify" vertical="center" wrapText="1"/>
      <protection/>
    </xf>
    <xf numFmtId="0" fontId="8" fillId="0" borderId="0" xfId="55" applyAlignment="1">
      <alignment horizontal="right" vertical="justify"/>
      <protection/>
    </xf>
    <xf numFmtId="0" fontId="13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/>
      <protection/>
    </xf>
    <xf numFmtId="0" fontId="8" fillId="0" borderId="0" xfId="55" applyFont="1" applyAlignment="1">
      <alignment horizontal="left" vertical="justify"/>
      <protection/>
    </xf>
    <xf numFmtId="0" fontId="13" fillId="0" borderId="0" xfId="55" applyFont="1" applyFill="1" applyBorder="1" applyAlignment="1">
      <alignment horizontal="left" vertical="justify" wrapText="1"/>
      <protection/>
    </xf>
    <xf numFmtId="0" fontId="14" fillId="0" borderId="0" xfId="55" applyFont="1" applyAlignment="1">
      <alignment/>
      <protection/>
    </xf>
    <xf numFmtId="0" fontId="14" fillId="0" borderId="0" xfId="55" applyFont="1" applyAlignment="1">
      <alignment horizontal="left" vertical="justify"/>
      <protection/>
    </xf>
    <xf numFmtId="0" fontId="14" fillId="0" borderId="0" xfId="55" applyFont="1" applyAlignment="1">
      <alignment horizontal="right" vertical="justify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justify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justify" vertical="center" wrapText="1"/>
      <protection/>
    </xf>
    <xf numFmtId="0" fontId="16" fillId="0" borderId="0" xfId="55" applyFont="1">
      <alignment/>
      <protection/>
    </xf>
    <xf numFmtId="0" fontId="16" fillId="0" borderId="0" xfId="55" applyFont="1" applyBorder="1">
      <alignment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0" fillId="0" borderId="11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9" fillId="0" borderId="12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justify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wrapText="1"/>
      <protection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wrapText="1"/>
      <protection/>
    </xf>
    <xf numFmtId="49" fontId="13" fillId="0" borderId="0" xfId="55" applyNumberFormat="1" applyFont="1" applyAlignment="1">
      <alignment horizontal="center"/>
      <protection/>
    </xf>
    <xf numFmtId="0" fontId="10" fillId="0" borderId="0" xfId="55" applyFont="1" applyAlignment="1">
      <alignment horizontal="center" vertical="center"/>
      <protection/>
    </xf>
    <xf numFmtId="49" fontId="10" fillId="0" borderId="0" xfId="55" applyNumberFormat="1" applyFont="1" applyAlignment="1">
      <alignment horizontal="center"/>
      <protection/>
    </xf>
    <xf numFmtId="0" fontId="10" fillId="0" borderId="0" xfId="55" applyFont="1" applyAlignment="1">
      <alignment wrapText="1"/>
      <protection/>
    </xf>
    <xf numFmtId="49" fontId="10" fillId="0" borderId="11" xfId="55" applyNumberFormat="1" applyFont="1" applyFill="1" applyBorder="1" applyAlignment="1">
      <alignment horizont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8" fillId="0" borderId="0" xfId="55" applyAlignment="1">
      <alignment/>
      <protection/>
    </xf>
    <xf numFmtId="0" fontId="12" fillId="0" borderId="0" xfId="55" applyFont="1" applyAlignment="1">
      <alignment horizontal="center" vertical="top" wrapText="1"/>
      <protection/>
    </xf>
    <xf numFmtId="0" fontId="9" fillId="0" borderId="0" xfId="55" applyFont="1" applyAlignment="1">
      <alignment horizontal="center" vertical="top" wrapText="1"/>
      <protection/>
    </xf>
    <xf numFmtId="0" fontId="12" fillId="0" borderId="0" xfId="55" applyFont="1" applyAlignment="1">
      <alignment horizontal="center" wrapText="1"/>
      <protection/>
    </xf>
    <xf numFmtId="49" fontId="10" fillId="0" borderId="11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center"/>
      <protection/>
    </xf>
    <xf numFmtId="2" fontId="3" fillId="0" borderId="11" xfId="55" applyNumberFormat="1" applyFont="1" applyBorder="1" applyAlignment="1">
      <alignment horizontal="right" vertical="center" wrapText="1"/>
      <protection/>
    </xf>
    <xf numFmtId="2" fontId="10" fillId="0" borderId="11" xfId="55" applyNumberFormat="1" applyFont="1" applyBorder="1" applyAlignment="1">
      <alignment horizontal="right" vertical="center" wrapText="1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49" fontId="3" fillId="0" borderId="11" xfId="55" applyNumberFormat="1" applyFont="1" applyFill="1" applyBorder="1" applyAlignment="1">
      <alignment horizontal="center" wrapText="1"/>
      <protection/>
    </xf>
    <xf numFmtId="0" fontId="20" fillId="0" borderId="0" xfId="55" applyFont="1">
      <alignment/>
      <protection/>
    </xf>
    <xf numFmtId="1" fontId="3" fillId="0" borderId="11" xfId="55" applyNumberFormat="1" applyFont="1" applyFill="1" applyBorder="1" applyAlignment="1">
      <alignment horizontal="left" vertical="top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10" fillId="0" borderId="11" xfId="0" applyFont="1" applyFill="1" applyBorder="1" applyAlignment="1">
      <alignment horizontal="left" vertical="center" wrapText="1"/>
    </xf>
    <xf numFmtId="1" fontId="70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wrapText="1"/>
    </xf>
    <xf numFmtId="0" fontId="73" fillId="0" borderId="11" xfId="0" applyFont="1" applyFill="1" applyBorder="1" applyAlignment="1">
      <alignment horizontal="justify"/>
    </xf>
    <xf numFmtId="0" fontId="59" fillId="0" borderId="0" xfId="0" applyFont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/>
    </xf>
    <xf numFmtId="2" fontId="5" fillId="0" borderId="11" xfId="54" applyNumberFormat="1" applyFont="1" applyFill="1" applyBorder="1" applyAlignment="1">
      <alignment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74" fillId="0" borderId="11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0" fontId="9" fillId="0" borderId="0" xfId="55" applyFont="1" applyFill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2" fontId="10" fillId="0" borderId="0" xfId="55" applyNumberFormat="1" applyFont="1" applyAlignment="1">
      <alignment horizontal="center" vertical="center"/>
      <protection/>
    </xf>
    <xf numFmtId="2" fontId="6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3" borderId="11" xfId="0" applyFont="1" applyFill="1" applyBorder="1" applyAlignment="1">
      <alignment vertical="top" wrapText="1"/>
    </xf>
    <xf numFmtId="0" fontId="24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2" fillId="33" borderId="11" xfId="0" applyFont="1" applyFill="1" applyBorder="1" applyAlignment="1">
      <alignment vertical="top" wrapText="1"/>
    </xf>
    <xf numFmtId="172" fontId="0" fillId="0" borderId="0" xfId="0" applyNumberFormat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71" fillId="0" borderId="11" xfId="0" applyNumberFormat="1" applyFont="1" applyFill="1" applyBorder="1" applyAlignment="1">
      <alignment horizontal="right" vertical="center"/>
    </xf>
    <xf numFmtId="2" fontId="70" fillId="0" borderId="11" xfId="0" applyNumberFormat="1" applyFont="1" applyFill="1" applyBorder="1" applyAlignment="1">
      <alignment horizontal="right" vertical="center"/>
    </xf>
    <xf numFmtId="2" fontId="71" fillId="0" borderId="11" xfId="0" applyNumberFormat="1" applyFont="1" applyFill="1" applyBorder="1" applyAlignment="1">
      <alignment horizontal="right"/>
    </xf>
    <xf numFmtId="2" fontId="71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3" fillId="0" borderId="0" xfId="55" applyFont="1" applyFill="1" applyBorder="1" applyAlignment="1">
      <alignment horizontal="center" vertical="center" wrapText="1"/>
      <protection/>
    </xf>
    <xf numFmtId="0" fontId="77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vertical="top" wrapText="1"/>
    </xf>
    <xf numFmtId="0" fontId="77" fillId="0" borderId="11" xfId="0" applyFont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wrapText="1"/>
    </xf>
    <xf numFmtId="0" fontId="77" fillId="0" borderId="11" xfId="55" applyFont="1" applyFill="1" applyBorder="1" applyAlignment="1">
      <alignment horizontal="center" vertical="center" wrapText="1"/>
      <protection/>
    </xf>
    <xf numFmtId="0" fontId="78" fillId="0" borderId="11" xfId="55" applyNumberFormat="1" applyFont="1" applyFill="1" applyBorder="1" applyAlignment="1">
      <alignment vertical="center" wrapText="1"/>
      <protection/>
    </xf>
    <xf numFmtId="49" fontId="10" fillId="33" borderId="11" xfId="55" applyNumberFormat="1" applyFont="1" applyFill="1" applyBorder="1" applyAlignment="1">
      <alignment vertical="center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25" fillId="33" borderId="11" xfId="0" applyFont="1" applyFill="1" applyBorder="1" applyAlignment="1">
      <alignment vertical="top" wrapText="1"/>
    </xf>
    <xf numFmtId="0" fontId="71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/>
    </xf>
    <xf numFmtId="0" fontId="10" fillId="0" borderId="0" xfId="55" applyFont="1" applyFill="1" applyBorder="1" applyAlignment="1">
      <alignment horizontal="right" vertical="center" wrapText="1"/>
      <protection/>
    </xf>
    <xf numFmtId="43" fontId="77" fillId="33" borderId="11" xfId="74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right" vertical="center"/>
    </xf>
    <xf numFmtId="0" fontId="3" fillId="0" borderId="11" xfId="55" applyFont="1" applyBorder="1" applyAlignment="1">
      <alignment horizontal="center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10" fillId="0" borderId="11" xfId="55" applyNumberFormat="1" applyFont="1" applyFill="1" applyBorder="1" applyAlignment="1">
      <alignment horizontal="center" wrapText="1"/>
      <protection/>
    </xf>
    <xf numFmtId="2" fontId="10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Border="1" applyAlignment="1">
      <alignment horizontal="center"/>
      <protection/>
    </xf>
    <xf numFmtId="0" fontId="71" fillId="0" borderId="11" xfId="0" applyFont="1" applyFill="1" applyBorder="1" applyAlignment="1">
      <alignment/>
    </xf>
    <xf numFmtId="2" fontId="71" fillId="0" borderId="11" xfId="0" applyNumberFormat="1" applyFont="1" applyFill="1" applyBorder="1" applyAlignment="1">
      <alignment/>
    </xf>
    <xf numFmtId="49" fontId="71" fillId="0" borderId="11" xfId="0" applyNumberFormat="1" applyFont="1" applyFill="1" applyBorder="1" applyAlignment="1">
      <alignment horizontal="center"/>
    </xf>
    <xf numFmtId="2" fontId="71" fillId="0" borderId="11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 vertical="center" wrapText="1"/>
    </xf>
    <xf numFmtId="0" fontId="6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0" borderId="11" xfId="55" applyBorder="1">
      <alignment/>
      <protection/>
    </xf>
    <xf numFmtId="49" fontId="77" fillId="0" borderId="11" xfId="55" applyNumberFormat="1" applyFont="1" applyFill="1" applyBorder="1" applyAlignment="1">
      <alignment horizontal="center" vertical="center" wrapText="1"/>
      <protection/>
    </xf>
    <xf numFmtId="49" fontId="10" fillId="33" borderId="11" xfId="55" applyNumberFormat="1" applyFont="1" applyFill="1" applyBorder="1" applyAlignment="1">
      <alignment horizontal="right" vertical="center"/>
      <protection/>
    </xf>
    <xf numFmtId="171" fontId="27" fillId="0" borderId="11" xfId="55" applyNumberFormat="1" applyFont="1" applyBorder="1">
      <alignment/>
      <protection/>
    </xf>
    <xf numFmtId="0" fontId="6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2" fontId="5" fillId="33" borderId="11" xfId="0" applyNumberFormat="1" applyFont="1" applyFill="1" applyBorder="1" applyAlignment="1">
      <alignment horizontal="right" vertical="center"/>
    </xf>
    <xf numFmtId="2" fontId="6" fillId="33" borderId="11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/>
    </xf>
    <xf numFmtId="2" fontId="79" fillId="0" borderId="0" xfId="0" applyNumberFormat="1" applyFont="1" applyFill="1" applyBorder="1" applyAlignment="1">
      <alignment/>
    </xf>
    <xf numFmtId="0" fontId="79" fillId="0" borderId="0" xfId="0" applyFont="1" applyAlignment="1">
      <alignment/>
    </xf>
    <xf numFmtId="2" fontId="79" fillId="0" borderId="0" xfId="0" applyNumberFormat="1" applyFont="1" applyAlignment="1">
      <alignment/>
    </xf>
    <xf numFmtId="0" fontId="71" fillId="0" borderId="11" xfId="0" applyFont="1" applyFill="1" applyBorder="1" applyAlignment="1">
      <alignment horizontal="center"/>
    </xf>
    <xf numFmtId="2" fontId="3" fillId="0" borderId="11" xfId="55" applyNumberFormat="1" applyFont="1" applyBorder="1" applyAlignment="1">
      <alignment horizontal="center" vertical="center"/>
      <protection/>
    </xf>
    <xf numFmtId="2" fontId="10" fillId="0" borderId="11" xfId="55" applyNumberFormat="1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67" fillId="34" borderId="0" xfId="0" applyFont="1" applyFill="1" applyBorder="1" applyAlignment="1">
      <alignment horizontal="right"/>
    </xf>
    <xf numFmtId="2" fontId="26" fillId="0" borderId="11" xfId="0" applyNumberFormat="1" applyFont="1" applyFill="1" applyBorder="1" applyAlignment="1">
      <alignment horizontal="right" vertical="center" wrapText="1"/>
    </xf>
    <xf numFmtId="0" fontId="3" fillId="0" borderId="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/>
      <protection/>
    </xf>
    <xf numFmtId="0" fontId="9" fillId="0" borderId="0" xfId="55" applyFont="1" applyAlignment="1">
      <alignment horizontal="left" vertical="top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top" wrapText="1"/>
      <protection/>
    </xf>
    <xf numFmtId="0" fontId="22" fillId="0" borderId="0" xfId="55" applyFont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3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4"/>
  <sheetViews>
    <sheetView tabSelected="1" view="pageBreakPreview" zoomScale="70" zoomScaleSheetLayoutView="70" zoomScalePageLayoutView="0" workbookViewId="0" topLeftCell="A1">
      <selection activeCell="D36" sqref="D36"/>
    </sheetView>
  </sheetViews>
  <sheetFormatPr defaultColWidth="9.140625" defaultRowHeight="15"/>
  <cols>
    <col min="1" max="1" width="13.00390625" style="24" customWidth="1"/>
    <col min="2" max="2" width="30.421875" style="27" customWidth="1"/>
    <col min="3" max="3" width="70.7109375" style="28" customWidth="1"/>
    <col min="4" max="4" width="23.57421875" style="27" customWidth="1"/>
    <col min="5" max="16384" width="9.140625" style="24" customWidth="1"/>
  </cols>
  <sheetData>
    <row r="1" spans="2:4" s="20" customFormat="1" ht="69" customHeight="1">
      <c r="B1" s="51"/>
      <c r="C1" s="170" t="s">
        <v>237</v>
      </c>
      <c r="D1" s="170"/>
    </row>
    <row r="2" spans="1:4" s="22" customFormat="1" ht="41.25" customHeight="1">
      <c r="A2" s="168" t="s">
        <v>238</v>
      </c>
      <c r="B2" s="169"/>
      <c r="C2" s="169"/>
      <c r="D2" s="169"/>
    </row>
    <row r="3" spans="1:4" s="20" customFormat="1" ht="15.75">
      <c r="A3" s="50"/>
      <c r="B3" s="49"/>
      <c r="C3" s="48"/>
      <c r="D3" s="47" t="s">
        <v>25</v>
      </c>
    </row>
    <row r="4" spans="1:4" s="22" customFormat="1" ht="92.25" customHeight="1">
      <c r="A4" s="37" t="s">
        <v>58</v>
      </c>
      <c r="B4" s="37" t="s">
        <v>57</v>
      </c>
      <c r="C4" s="37" t="s">
        <v>56</v>
      </c>
      <c r="D4" s="37" t="s">
        <v>239</v>
      </c>
    </row>
    <row r="5" spans="1:4" s="46" customFormat="1" ht="18.75">
      <c r="A5" s="39">
        <v>1</v>
      </c>
      <c r="B5" s="39">
        <v>2</v>
      </c>
      <c r="C5" s="40">
        <v>3</v>
      </c>
      <c r="D5" s="39">
        <v>5</v>
      </c>
    </row>
    <row r="6" spans="1:4" s="22" customFormat="1" ht="18.75">
      <c r="A6" s="68">
        <v>182</v>
      </c>
      <c r="B6" s="37" t="s">
        <v>55</v>
      </c>
      <c r="C6" s="38" t="s">
        <v>54</v>
      </c>
      <c r="D6" s="69">
        <f>D7+D16</f>
        <v>1671</v>
      </c>
    </row>
    <row r="7" spans="1:4" s="22" customFormat="1" ht="18.75">
      <c r="A7" s="68"/>
      <c r="B7" s="37"/>
      <c r="C7" s="40" t="s">
        <v>53</v>
      </c>
      <c r="D7" s="69">
        <f>D8+D10+D12</f>
        <v>1478</v>
      </c>
    </row>
    <row r="8" spans="1:4" s="22" customFormat="1" ht="18.75">
      <c r="A8" s="127">
        <v>182</v>
      </c>
      <c r="B8" s="37" t="s">
        <v>128</v>
      </c>
      <c r="C8" s="38" t="s">
        <v>129</v>
      </c>
      <c r="D8" s="69">
        <f>D9</f>
        <v>32</v>
      </c>
    </row>
    <row r="9" spans="1:4" s="22" customFormat="1" ht="18.75">
      <c r="A9" s="68">
        <v>182</v>
      </c>
      <c r="B9" s="45" t="s">
        <v>52</v>
      </c>
      <c r="C9" s="40" t="s">
        <v>51</v>
      </c>
      <c r="D9" s="70">
        <v>32</v>
      </c>
    </row>
    <row r="10" spans="1:4" s="44" customFormat="1" ht="18.75">
      <c r="A10" s="68">
        <v>182</v>
      </c>
      <c r="B10" s="37" t="s">
        <v>50</v>
      </c>
      <c r="C10" s="38" t="s">
        <v>49</v>
      </c>
      <c r="D10" s="69">
        <f>D11</f>
        <v>679</v>
      </c>
    </row>
    <row r="11" spans="1:4" s="22" customFormat="1" ht="18.75">
      <c r="A11" s="68">
        <v>182</v>
      </c>
      <c r="B11" s="39" t="s">
        <v>48</v>
      </c>
      <c r="C11" s="40" t="s">
        <v>47</v>
      </c>
      <c r="D11" s="70">
        <v>679</v>
      </c>
    </row>
    <row r="12" spans="1:4" s="44" customFormat="1" ht="18.75">
      <c r="A12" s="68">
        <v>182</v>
      </c>
      <c r="B12" s="37" t="s">
        <v>46</v>
      </c>
      <c r="C12" s="38" t="s">
        <v>45</v>
      </c>
      <c r="D12" s="69">
        <f>D13+D14</f>
        <v>767</v>
      </c>
    </row>
    <row r="13" spans="1:4" s="44" customFormat="1" ht="18.75">
      <c r="A13" s="68">
        <v>182</v>
      </c>
      <c r="B13" s="39" t="s">
        <v>44</v>
      </c>
      <c r="C13" s="40" t="s">
        <v>43</v>
      </c>
      <c r="D13" s="70">
        <v>30</v>
      </c>
    </row>
    <row r="14" spans="1:4" s="22" customFormat="1" ht="18.75">
      <c r="A14" s="68">
        <v>182</v>
      </c>
      <c r="B14" s="39" t="s">
        <v>42</v>
      </c>
      <c r="C14" s="40" t="s">
        <v>41</v>
      </c>
      <c r="D14" s="70">
        <f>737</f>
        <v>737</v>
      </c>
    </row>
    <row r="15" spans="1:4" s="44" customFormat="1" ht="37.5">
      <c r="A15" s="68">
        <v>182</v>
      </c>
      <c r="B15" s="37" t="s">
        <v>40</v>
      </c>
      <c r="C15" s="38" t="s">
        <v>39</v>
      </c>
      <c r="D15" s="69">
        <v>0</v>
      </c>
    </row>
    <row r="16" spans="1:4" s="22" customFormat="1" ht="18.75">
      <c r="A16" s="66"/>
      <c r="B16" s="39"/>
      <c r="C16" s="40" t="s">
        <v>38</v>
      </c>
      <c r="D16" s="69">
        <f>D17+D19</f>
        <v>193</v>
      </c>
    </row>
    <row r="17" spans="1:4" s="44" customFormat="1" ht="37.5">
      <c r="A17" s="39">
        <v>801</v>
      </c>
      <c r="B17" s="37" t="s">
        <v>37</v>
      </c>
      <c r="C17" s="38" t="s">
        <v>36</v>
      </c>
      <c r="D17" s="69">
        <f>D18</f>
        <v>3</v>
      </c>
    </row>
    <row r="18" spans="1:4" s="44" customFormat="1" ht="93" customHeight="1">
      <c r="A18" s="39">
        <v>801</v>
      </c>
      <c r="B18" s="111" t="s">
        <v>71</v>
      </c>
      <c r="C18" s="112" t="s">
        <v>74</v>
      </c>
      <c r="D18" s="69">
        <v>3</v>
      </c>
    </row>
    <row r="19" spans="1:4" s="44" customFormat="1" ht="18.75">
      <c r="A19" s="67">
        <v>801</v>
      </c>
      <c r="B19" s="37" t="s">
        <v>35</v>
      </c>
      <c r="C19" s="38" t="s">
        <v>34</v>
      </c>
      <c r="D19" s="69">
        <f>D20</f>
        <v>190</v>
      </c>
    </row>
    <row r="20" spans="1:4" s="44" customFormat="1" ht="18.75">
      <c r="A20" s="60">
        <v>801</v>
      </c>
      <c r="B20" s="111" t="s">
        <v>72</v>
      </c>
      <c r="C20" s="113" t="s">
        <v>75</v>
      </c>
      <c r="D20" s="69">
        <v>190</v>
      </c>
    </row>
    <row r="21" spans="1:4" s="43" customFormat="1" ht="18.75">
      <c r="A21" s="67">
        <v>801</v>
      </c>
      <c r="B21" s="37" t="s">
        <v>33</v>
      </c>
      <c r="C21" s="38" t="s">
        <v>32</v>
      </c>
      <c r="D21" s="69">
        <f>D22</f>
        <v>6836.09</v>
      </c>
    </row>
    <row r="22" spans="1:4" s="41" customFormat="1" ht="37.5">
      <c r="A22" s="67">
        <v>801</v>
      </c>
      <c r="B22" s="37" t="s">
        <v>31</v>
      </c>
      <c r="C22" s="38" t="s">
        <v>30</v>
      </c>
      <c r="D22" s="69">
        <f>D23+D28+D32+D26+D31</f>
        <v>6836.09</v>
      </c>
    </row>
    <row r="23" spans="1:4" s="41" customFormat="1" ht="37.5">
      <c r="A23" s="60">
        <v>801</v>
      </c>
      <c r="B23" s="39" t="s">
        <v>216</v>
      </c>
      <c r="C23" s="40" t="s">
        <v>122</v>
      </c>
      <c r="D23" s="70">
        <f>D24</f>
        <v>1754.6</v>
      </c>
    </row>
    <row r="24" spans="1:4" s="41" customFormat="1" ht="18.75">
      <c r="A24" s="60">
        <v>801</v>
      </c>
      <c r="B24" s="39" t="s">
        <v>217</v>
      </c>
      <c r="C24" s="40" t="s">
        <v>123</v>
      </c>
      <c r="D24" s="70">
        <f>D25</f>
        <v>1754.6</v>
      </c>
    </row>
    <row r="25" spans="1:5" s="41" customFormat="1" ht="37.5">
      <c r="A25" s="60">
        <v>801</v>
      </c>
      <c r="B25" s="39" t="s">
        <v>213</v>
      </c>
      <c r="C25" s="40" t="s">
        <v>73</v>
      </c>
      <c r="D25" s="70">
        <v>1754.6</v>
      </c>
      <c r="E25" s="42"/>
    </row>
    <row r="26" spans="1:5" s="41" customFormat="1" ht="37.5">
      <c r="A26" s="60">
        <v>801</v>
      </c>
      <c r="B26" s="39" t="s">
        <v>215</v>
      </c>
      <c r="C26" s="40" t="s">
        <v>230</v>
      </c>
      <c r="D26" s="70">
        <f>D27</f>
        <v>1188.4</v>
      </c>
      <c r="E26" s="42"/>
    </row>
    <row r="27" spans="1:5" s="41" customFormat="1" ht="75">
      <c r="A27" s="60">
        <v>801</v>
      </c>
      <c r="B27" s="39" t="s">
        <v>215</v>
      </c>
      <c r="C27" s="40" t="s">
        <v>229</v>
      </c>
      <c r="D27" s="70">
        <v>1188.4</v>
      </c>
      <c r="E27" s="42"/>
    </row>
    <row r="28" spans="1:5" s="41" customFormat="1" ht="37.5">
      <c r="A28" s="67">
        <v>801</v>
      </c>
      <c r="B28" s="37" t="s">
        <v>218</v>
      </c>
      <c r="C28" s="38" t="s">
        <v>124</v>
      </c>
      <c r="D28" s="69">
        <f>D29</f>
        <v>130.1</v>
      </c>
      <c r="E28" s="42"/>
    </row>
    <row r="29" spans="1:5" s="41" customFormat="1" ht="56.25">
      <c r="A29" s="60">
        <v>801</v>
      </c>
      <c r="B29" s="39" t="s">
        <v>219</v>
      </c>
      <c r="C29" s="40" t="s">
        <v>94</v>
      </c>
      <c r="D29" s="70">
        <f>D30</f>
        <v>130.1</v>
      </c>
      <c r="E29" s="42"/>
    </row>
    <row r="30" spans="1:5" s="41" customFormat="1" ht="56.25">
      <c r="A30" s="60">
        <v>801</v>
      </c>
      <c r="B30" s="39" t="s">
        <v>214</v>
      </c>
      <c r="C30" s="40" t="s">
        <v>94</v>
      </c>
      <c r="D30" s="70">
        <v>130.1</v>
      </c>
      <c r="E30" s="42"/>
    </row>
    <row r="31" spans="1:5" s="41" customFormat="1" ht="56.25">
      <c r="A31" s="60">
        <v>801</v>
      </c>
      <c r="B31" s="39" t="s">
        <v>234</v>
      </c>
      <c r="C31" s="40" t="s">
        <v>235</v>
      </c>
      <c r="D31" s="70">
        <v>14.9</v>
      </c>
      <c r="E31" s="42"/>
    </row>
    <row r="32" spans="1:5" s="41" customFormat="1" ht="18.75">
      <c r="A32" s="60">
        <v>801</v>
      </c>
      <c r="B32" s="39" t="s">
        <v>220</v>
      </c>
      <c r="C32" s="40" t="s">
        <v>29</v>
      </c>
      <c r="D32" s="70">
        <f>D34+D36+D33</f>
        <v>3748.09</v>
      </c>
      <c r="E32" s="42"/>
    </row>
    <row r="33" spans="1:5" s="41" customFormat="1" ht="18.75">
      <c r="A33" s="60">
        <v>801</v>
      </c>
      <c r="B33" s="39" t="s">
        <v>250</v>
      </c>
      <c r="C33" s="40" t="s">
        <v>251</v>
      </c>
      <c r="D33" s="70">
        <v>500</v>
      </c>
      <c r="E33" s="42"/>
    </row>
    <row r="34" spans="1:5" s="41" customFormat="1" ht="37.5">
      <c r="A34" s="60">
        <v>801</v>
      </c>
      <c r="B34" s="39" t="s">
        <v>221</v>
      </c>
      <c r="C34" s="40" t="s">
        <v>252</v>
      </c>
      <c r="D34" s="70">
        <v>1143</v>
      </c>
      <c r="E34" s="42"/>
    </row>
    <row r="35" spans="1:4" s="22" customFormat="1" ht="18.75" hidden="1">
      <c r="A35" s="60">
        <v>801</v>
      </c>
      <c r="B35" s="39" t="s">
        <v>28</v>
      </c>
      <c r="C35" s="40" t="s">
        <v>27</v>
      </c>
      <c r="D35" s="70"/>
    </row>
    <row r="36" spans="1:4" s="22" customFormat="1" ht="93.75">
      <c r="A36" s="60">
        <v>801</v>
      </c>
      <c r="B36" s="39" t="s">
        <v>222</v>
      </c>
      <c r="C36" s="40" t="s">
        <v>175</v>
      </c>
      <c r="D36" s="70">
        <v>2105.09</v>
      </c>
    </row>
    <row r="37" spans="1:4" s="22" customFormat="1" ht="18.75">
      <c r="A37" s="60"/>
      <c r="B37" s="37"/>
      <c r="C37" s="38" t="s">
        <v>26</v>
      </c>
      <c r="D37" s="69">
        <f>D6+D21</f>
        <v>8507.09</v>
      </c>
    </row>
    <row r="38" spans="1:4" s="23" customFormat="1" ht="18">
      <c r="A38" s="36"/>
      <c r="B38" s="35"/>
      <c r="C38" s="35"/>
      <c r="D38" s="34"/>
    </row>
    <row r="39" spans="1:4" ht="12.75" customHeight="1">
      <c r="A39" s="29"/>
      <c r="B39" s="33"/>
      <c r="C39" s="32"/>
      <c r="D39" s="31"/>
    </row>
    <row r="40" spans="1:4" ht="12.75" customHeight="1">
      <c r="A40" s="29"/>
      <c r="B40" s="32"/>
      <c r="C40" s="32"/>
      <c r="D40" s="31"/>
    </row>
    <row r="41" spans="1:4" ht="12.75" customHeight="1">
      <c r="A41" s="29"/>
      <c r="B41" s="33"/>
      <c r="C41" s="32"/>
      <c r="D41" s="31"/>
    </row>
    <row r="42" spans="1:4" ht="12.75">
      <c r="A42" s="29"/>
      <c r="B42" s="32"/>
      <c r="C42" s="32"/>
      <c r="D42" s="31"/>
    </row>
    <row r="43" spans="1:4" ht="26.25" customHeight="1">
      <c r="A43" s="29"/>
      <c r="B43" s="30"/>
      <c r="C43" s="30"/>
      <c r="D43" s="30"/>
    </row>
    <row r="44" ht="12.75">
      <c r="A44" s="29"/>
    </row>
  </sheetData>
  <sheetProtection/>
  <mergeCells count="2">
    <mergeCell ref="A2:D2"/>
    <mergeCell ref="C1:D1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421875" style="24" customWidth="1"/>
    <col min="2" max="2" width="48.421875" style="24" customWidth="1"/>
    <col min="3" max="3" width="48.00390625" style="24" customWidth="1"/>
    <col min="4" max="16384" width="9.140625" style="24" customWidth="1"/>
  </cols>
  <sheetData>
    <row r="1" spans="1:10" ht="102" customHeight="1">
      <c r="A1" s="19"/>
      <c r="B1" s="19"/>
      <c r="C1" s="89" t="s">
        <v>248</v>
      </c>
      <c r="D1" s="26"/>
      <c r="E1" s="26"/>
      <c r="F1" s="26"/>
      <c r="G1" s="26"/>
      <c r="H1" s="26"/>
      <c r="I1" s="26"/>
      <c r="J1" s="26"/>
    </row>
    <row r="2" spans="1:3" ht="72.75" customHeight="1">
      <c r="A2" s="171" t="s">
        <v>249</v>
      </c>
      <c r="B2" s="171"/>
      <c r="C2" s="171"/>
    </row>
    <row r="3" spans="1:3" ht="21.75" customHeight="1">
      <c r="A3" s="110"/>
      <c r="B3" s="110"/>
      <c r="C3" s="123" t="s">
        <v>25</v>
      </c>
    </row>
    <row r="4" spans="1:3" s="25" customFormat="1" ht="15.75">
      <c r="A4" s="118" t="s">
        <v>97</v>
      </c>
      <c r="B4" s="118" t="s">
        <v>96</v>
      </c>
      <c r="C4" s="118" t="s">
        <v>239</v>
      </c>
    </row>
    <row r="5" spans="1:3" ht="75">
      <c r="A5" s="115" t="s">
        <v>8</v>
      </c>
      <c r="B5" s="116" t="s">
        <v>185</v>
      </c>
      <c r="C5" s="124">
        <f>'11'!K115</f>
        <v>4469.280000000001</v>
      </c>
    </row>
    <row r="6" spans="1:3" ht="75">
      <c r="A6" s="143" t="s">
        <v>11</v>
      </c>
      <c r="B6" s="116" t="s">
        <v>186</v>
      </c>
      <c r="C6" s="124">
        <f>'11'!K116+559.26</f>
        <v>3247.76</v>
      </c>
    </row>
    <row r="7" spans="1:3" ht="18.75">
      <c r="A7" s="144" t="s">
        <v>20</v>
      </c>
      <c r="B7" s="117" t="s">
        <v>98</v>
      </c>
      <c r="C7" s="124">
        <f>'11'!K117</f>
        <v>809.01</v>
      </c>
    </row>
    <row r="8" spans="1:3" ht="24.75" customHeight="1">
      <c r="A8" s="142"/>
      <c r="B8" s="142" t="s">
        <v>187</v>
      </c>
      <c r="C8" s="145">
        <f>C5+C6+C7</f>
        <v>8526.050000000001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3"/>
  <sheetViews>
    <sheetView view="pageBreakPreview" zoomScaleNormal="90" zoomScaleSheetLayoutView="100" zoomScalePageLayoutView="0" workbookViewId="0" topLeftCell="A10">
      <selection activeCell="D12" sqref="D12"/>
    </sheetView>
  </sheetViews>
  <sheetFormatPr defaultColWidth="9.140625" defaultRowHeight="15"/>
  <cols>
    <col min="1" max="1" width="87.140625" style="52" customWidth="1"/>
    <col min="2" max="2" width="16.140625" style="21" customWidth="1"/>
    <col min="3" max="3" width="13.28125" style="21" customWidth="1"/>
    <col min="4" max="4" width="17.28125" style="20" customWidth="1"/>
    <col min="5" max="16384" width="9.140625" style="24" customWidth="1"/>
  </cols>
  <sheetData>
    <row r="1" spans="2:4" ht="128.25" customHeight="1">
      <c r="B1" s="173" t="s">
        <v>246</v>
      </c>
      <c r="C1" s="173"/>
      <c r="D1" s="173"/>
    </row>
    <row r="2" spans="1:6" ht="79.5" customHeight="1">
      <c r="A2" s="172" t="s">
        <v>247</v>
      </c>
      <c r="B2" s="172"/>
      <c r="C2" s="172"/>
      <c r="D2" s="172"/>
      <c r="E2" s="63"/>
      <c r="F2" s="62"/>
    </row>
    <row r="3" spans="1:6" s="61" customFormat="1" ht="15.75">
      <c r="A3" s="63"/>
      <c r="B3" s="65"/>
      <c r="C3" s="65"/>
      <c r="D3" s="64" t="s">
        <v>25</v>
      </c>
      <c r="E3" s="63"/>
      <c r="F3" s="62"/>
    </row>
    <row r="4" spans="1:4" s="59" customFormat="1" ht="72" customHeight="1">
      <c r="A4" s="39" t="s">
        <v>70</v>
      </c>
      <c r="B4" s="39" t="s">
        <v>69</v>
      </c>
      <c r="C4" s="39" t="s">
        <v>133</v>
      </c>
      <c r="D4" s="39" t="s">
        <v>239</v>
      </c>
    </row>
    <row r="5" spans="1:4" s="59" customFormat="1" ht="18.75">
      <c r="A5" s="39">
        <v>1</v>
      </c>
      <c r="B5" s="60">
        <v>2</v>
      </c>
      <c r="C5" s="60">
        <v>3</v>
      </c>
      <c r="D5" s="39">
        <v>4</v>
      </c>
    </row>
    <row r="6" spans="1:4" s="73" customFormat="1" ht="18.75">
      <c r="A6" s="71" t="s">
        <v>6</v>
      </c>
      <c r="B6" s="72" t="s">
        <v>68</v>
      </c>
      <c r="C6" s="132">
        <f>C7+C8+C9+C10</f>
        <v>0</v>
      </c>
      <c r="D6" s="163">
        <f>SUM(D7:D10)</f>
        <v>2638.3300000000004</v>
      </c>
    </row>
    <row r="7" spans="1:4" s="23" customFormat="1" ht="37.5">
      <c r="A7" s="58" t="s">
        <v>67</v>
      </c>
      <c r="B7" s="57" t="s">
        <v>66</v>
      </c>
      <c r="C7" s="131">
        <f>'11'!G7</f>
        <v>0</v>
      </c>
      <c r="D7" s="164">
        <f>'11'!H7</f>
        <v>464.94</v>
      </c>
    </row>
    <row r="8" spans="1:4" s="23" customFormat="1" ht="55.5" customHeight="1">
      <c r="A8" s="58" t="s">
        <v>65</v>
      </c>
      <c r="B8" s="57" t="s">
        <v>64</v>
      </c>
      <c r="C8" s="131">
        <f>'11'!G13</f>
        <v>0</v>
      </c>
      <c r="D8" s="164">
        <f>'11'!H13</f>
        <v>2173.3900000000003</v>
      </c>
    </row>
    <row r="9" spans="1:4" s="23" customFormat="1" ht="18.75" hidden="1">
      <c r="A9" s="58" t="s">
        <v>131</v>
      </c>
      <c r="B9" s="57" t="s">
        <v>132</v>
      </c>
      <c r="C9" s="57" t="s">
        <v>146</v>
      </c>
      <c r="D9" s="164">
        <f>'11'!H41</f>
        <v>0</v>
      </c>
    </row>
    <row r="10" spans="1:4" s="23" customFormat="1" ht="18.75">
      <c r="A10" s="76" t="s">
        <v>16</v>
      </c>
      <c r="B10" s="57" t="s">
        <v>76</v>
      </c>
      <c r="C10" s="131">
        <f>'11'!G44</f>
        <v>0</v>
      </c>
      <c r="D10" s="164">
        <f>'11'!H44</f>
        <v>0</v>
      </c>
    </row>
    <row r="11" spans="1:4" s="23" customFormat="1" ht="18.75">
      <c r="A11" s="165" t="s">
        <v>212</v>
      </c>
      <c r="B11" s="57" t="s">
        <v>209</v>
      </c>
      <c r="C11" s="131">
        <v>14.4</v>
      </c>
      <c r="D11" s="164">
        <f>'11'!H55+'11'!H59+592.66</f>
        <v>1404.69</v>
      </c>
    </row>
    <row r="12" spans="1:4" s="23" customFormat="1" ht="18.75">
      <c r="A12" s="101" t="s">
        <v>23</v>
      </c>
      <c r="B12" s="72" t="s">
        <v>63</v>
      </c>
      <c r="C12" s="132">
        <f>C13</f>
        <v>3.1</v>
      </c>
      <c r="D12" s="163">
        <f>D13</f>
        <v>130.1</v>
      </c>
    </row>
    <row r="13" spans="1:4" s="23" customFormat="1" ht="18.75">
      <c r="A13" s="99" t="s">
        <v>62</v>
      </c>
      <c r="B13" s="57" t="s">
        <v>61</v>
      </c>
      <c r="C13" s="131">
        <f>'11'!G67</f>
        <v>3.1</v>
      </c>
      <c r="D13" s="164">
        <f>'11'!H67</f>
        <v>130.1</v>
      </c>
    </row>
    <row r="14" spans="1:4" s="73" customFormat="1" ht="37.5">
      <c r="A14" s="71" t="s">
        <v>18</v>
      </c>
      <c r="B14" s="72" t="s">
        <v>60</v>
      </c>
      <c r="C14" s="132">
        <f>C15</f>
        <v>0</v>
      </c>
      <c r="D14" s="163">
        <f>D15</f>
        <v>0</v>
      </c>
    </row>
    <row r="15" spans="1:4" s="23" customFormat="1" ht="18.75">
      <c r="A15" s="58" t="s">
        <v>24</v>
      </c>
      <c r="B15" s="57" t="s">
        <v>59</v>
      </c>
      <c r="C15" s="131">
        <f>'11'!G74+30</f>
        <v>0</v>
      </c>
      <c r="D15" s="164"/>
    </row>
    <row r="16" spans="1:4" s="23" customFormat="1" ht="18.75">
      <c r="A16" s="102" t="s">
        <v>85</v>
      </c>
      <c r="B16" s="72" t="s">
        <v>86</v>
      </c>
      <c r="C16" s="132">
        <f>C18</f>
        <v>-51.6</v>
      </c>
      <c r="D16" s="163">
        <f>D18</f>
        <v>617.1800000000001</v>
      </c>
    </row>
    <row r="17" spans="1:4" s="23" customFormat="1" ht="18.75">
      <c r="A17" s="102" t="s">
        <v>203</v>
      </c>
      <c r="B17" s="72" t="s">
        <v>204</v>
      </c>
      <c r="C17" s="132">
        <f>'11'!G82</f>
        <v>1149</v>
      </c>
      <c r="D17" s="132">
        <f>'11'!H82</f>
        <v>1760.35</v>
      </c>
    </row>
    <row r="18" spans="1:4" s="73" customFormat="1" ht="18.75">
      <c r="A18" s="100" t="s">
        <v>93</v>
      </c>
      <c r="B18" s="57" t="s">
        <v>92</v>
      </c>
      <c r="C18" s="131">
        <f>'11'!G97</f>
        <v>-51.6</v>
      </c>
      <c r="D18" s="164">
        <f>'11'!H97</f>
        <v>617.1800000000001</v>
      </c>
    </row>
    <row r="19" spans="1:4" s="73" customFormat="1" ht="18.75">
      <c r="A19" s="100" t="s">
        <v>195</v>
      </c>
      <c r="B19" s="57" t="s">
        <v>202</v>
      </c>
      <c r="C19" s="131">
        <f>'11'!G106</f>
        <v>0</v>
      </c>
      <c r="D19" s="131">
        <f>'11'!H106</f>
        <v>1975.4</v>
      </c>
    </row>
    <row r="20" spans="1:4" s="73" customFormat="1" ht="20.25">
      <c r="A20" s="84" t="s">
        <v>134</v>
      </c>
      <c r="B20" s="57" t="s">
        <v>143</v>
      </c>
      <c r="C20" s="130" t="s">
        <v>135</v>
      </c>
      <c r="D20" s="163">
        <v>0</v>
      </c>
    </row>
    <row r="21" spans="1:4" s="73" customFormat="1" ht="18.75">
      <c r="A21" s="74" t="s">
        <v>21</v>
      </c>
      <c r="B21" s="75"/>
      <c r="C21" s="133">
        <f>C6+C12+C14+C16+C20+C19+C17+C11</f>
        <v>1075.6000000000001</v>
      </c>
      <c r="D21" s="133">
        <f>D6+D12+D14+D16+D20+D19+D17+D11</f>
        <v>8526.050000000001</v>
      </c>
    </row>
    <row r="22" spans="1:4" s="23" customFormat="1" ht="18.75">
      <c r="A22" s="56"/>
      <c r="B22" s="55"/>
      <c r="C22" s="55"/>
      <c r="D22" s="91"/>
    </row>
    <row r="23" spans="1:4" s="23" customFormat="1" ht="18.75">
      <c r="A23" s="56"/>
      <c r="B23" s="55"/>
      <c r="C23" s="55"/>
      <c r="D23" s="54"/>
    </row>
    <row r="24" spans="1:4" s="23" customFormat="1" ht="18.75">
      <c r="A24" s="56"/>
      <c r="B24" s="55"/>
      <c r="C24" s="55"/>
      <c r="D24" s="22"/>
    </row>
    <row r="25" spans="1:4" s="23" customFormat="1" ht="18.75">
      <c r="A25" s="56"/>
      <c r="B25" s="55"/>
      <c r="C25" s="55"/>
      <c r="D25" s="22"/>
    </row>
    <row r="26" spans="1:4" s="23" customFormat="1" ht="18.75">
      <c r="A26" s="56"/>
      <c r="B26" s="55"/>
      <c r="C26" s="55"/>
      <c r="D26" s="22"/>
    </row>
    <row r="27" spans="1:4" s="23" customFormat="1" ht="18.75">
      <c r="A27" s="56"/>
      <c r="B27" s="55"/>
      <c r="C27" s="55"/>
      <c r="D27" s="22"/>
    </row>
    <row r="28" spans="1:4" s="23" customFormat="1" ht="18.75">
      <c r="A28" s="56"/>
      <c r="B28" s="55"/>
      <c r="C28" s="55"/>
      <c r="D28" s="22"/>
    </row>
    <row r="29" spans="1:4" s="23" customFormat="1" ht="18.75">
      <c r="A29" s="56"/>
      <c r="B29" s="55"/>
      <c r="C29" s="55"/>
      <c r="D29" s="22"/>
    </row>
    <row r="30" spans="1:4" s="23" customFormat="1" ht="18.75">
      <c r="A30" s="56"/>
      <c r="B30" s="55"/>
      <c r="C30" s="55"/>
      <c r="D30" s="22"/>
    </row>
    <row r="31" spans="1:4" s="23" customFormat="1" ht="18.75">
      <c r="A31" s="56"/>
      <c r="B31" s="55"/>
      <c r="C31" s="55"/>
      <c r="D31" s="22"/>
    </row>
    <row r="32" spans="1:4" s="23" customFormat="1" ht="18.75">
      <c r="A32" s="56"/>
      <c r="B32" s="55"/>
      <c r="C32" s="55"/>
      <c r="D32" s="22"/>
    </row>
    <row r="33" spans="1:4" s="23" customFormat="1" ht="18.75">
      <c r="A33" s="56"/>
      <c r="B33" s="55"/>
      <c r="C33" s="55"/>
      <c r="D33" s="22"/>
    </row>
    <row r="34" spans="1:4" s="23" customFormat="1" ht="18.75">
      <c r="A34" s="56"/>
      <c r="B34" s="55"/>
      <c r="C34" s="55"/>
      <c r="D34" s="22"/>
    </row>
    <row r="35" spans="1:4" s="23" customFormat="1" ht="18.75">
      <c r="A35" s="56"/>
      <c r="B35" s="55"/>
      <c r="C35" s="55"/>
      <c r="D35" s="22"/>
    </row>
    <row r="36" spans="1:4" s="23" customFormat="1" ht="18.75">
      <c r="A36" s="56"/>
      <c r="B36" s="55"/>
      <c r="C36" s="55"/>
      <c r="D36" s="22"/>
    </row>
    <row r="37" spans="1:4" s="23" customFormat="1" ht="18.75">
      <c r="A37" s="56"/>
      <c r="B37" s="55"/>
      <c r="C37" s="55"/>
      <c r="D37" s="22"/>
    </row>
    <row r="38" spans="1:4" s="23" customFormat="1" ht="18.75">
      <c r="A38" s="56"/>
      <c r="B38" s="55"/>
      <c r="C38" s="55"/>
      <c r="D38" s="22"/>
    </row>
    <row r="39" spans="1:4" s="23" customFormat="1" ht="18.75">
      <c r="A39" s="56"/>
      <c r="B39" s="55"/>
      <c r="C39" s="55"/>
      <c r="D39" s="22"/>
    </row>
    <row r="40" spans="1:4" s="23" customFormat="1" ht="18.75">
      <c r="A40" s="56"/>
      <c r="B40" s="55"/>
      <c r="C40" s="55"/>
      <c r="D40" s="22"/>
    </row>
    <row r="41" spans="1:4" s="23" customFormat="1" ht="18.75">
      <c r="A41" s="56"/>
      <c r="B41" s="55"/>
      <c r="C41" s="55"/>
      <c r="D41" s="22"/>
    </row>
    <row r="42" spans="1:4" s="23" customFormat="1" ht="18.75">
      <c r="A42" s="56"/>
      <c r="B42" s="55"/>
      <c r="C42" s="55"/>
      <c r="D42" s="22"/>
    </row>
    <row r="43" spans="1:4" s="23" customFormat="1" ht="18.75">
      <c r="A43" s="56"/>
      <c r="B43" s="55"/>
      <c r="C43" s="55"/>
      <c r="D43" s="22"/>
    </row>
    <row r="44" spans="1:4" s="23" customFormat="1" ht="18.75">
      <c r="A44" s="56"/>
      <c r="B44" s="55"/>
      <c r="C44" s="55"/>
      <c r="D44" s="22"/>
    </row>
    <row r="45" spans="1:4" s="23" customFormat="1" ht="18.75">
      <c r="A45" s="56"/>
      <c r="B45" s="55"/>
      <c r="C45" s="55"/>
      <c r="D45" s="22"/>
    </row>
    <row r="46" spans="1:4" s="23" customFormat="1" ht="18.75">
      <c r="A46" s="56"/>
      <c r="B46" s="55"/>
      <c r="C46" s="55"/>
      <c r="D46" s="22"/>
    </row>
    <row r="47" spans="1:4" s="23" customFormat="1" ht="18.75">
      <c r="A47" s="56"/>
      <c r="B47" s="55"/>
      <c r="C47" s="55"/>
      <c r="D47" s="22"/>
    </row>
    <row r="48" spans="1:4" s="23" customFormat="1" ht="18.75">
      <c r="A48" s="56"/>
      <c r="B48" s="55"/>
      <c r="C48" s="55"/>
      <c r="D48" s="22"/>
    </row>
    <row r="49" spans="1:4" s="23" customFormat="1" ht="18.75">
      <c r="A49" s="56"/>
      <c r="B49" s="55"/>
      <c r="C49" s="55"/>
      <c r="D49" s="22"/>
    </row>
    <row r="50" spans="1:4" s="23" customFormat="1" ht="18.75">
      <c r="A50" s="56"/>
      <c r="B50" s="55"/>
      <c r="C50" s="55"/>
      <c r="D50" s="22"/>
    </row>
    <row r="51" spans="2:3" ht="12.75">
      <c r="B51" s="53"/>
      <c r="C51" s="53"/>
    </row>
    <row r="52" spans="2:3" ht="12.75">
      <c r="B52" s="53"/>
      <c r="C52" s="53"/>
    </row>
    <row r="53" spans="2:3" ht="12.75">
      <c r="B53" s="53"/>
      <c r="C53" s="53"/>
    </row>
    <row r="54" spans="2:3" ht="12.75">
      <c r="B54" s="53"/>
      <c r="C54" s="53"/>
    </row>
    <row r="55" spans="2:3" ht="12.75">
      <c r="B55" s="53"/>
      <c r="C55" s="53"/>
    </row>
    <row r="56" spans="2:3" ht="12.75">
      <c r="B56" s="53"/>
      <c r="C56" s="53"/>
    </row>
    <row r="57" spans="2:3" ht="12.75">
      <c r="B57" s="53"/>
      <c r="C57" s="53"/>
    </row>
    <row r="58" spans="2:3" ht="12.75">
      <c r="B58" s="53"/>
      <c r="C58" s="53"/>
    </row>
    <row r="59" spans="2:3" ht="12.75">
      <c r="B59" s="53"/>
      <c r="C59" s="53"/>
    </row>
    <row r="60" spans="2:3" ht="12.75">
      <c r="B60" s="53"/>
      <c r="C60" s="53"/>
    </row>
    <row r="61" spans="2:3" ht="12.75">
      <c r="B61" s="53"/>
      <c r="C61" s="53"/>
    </row>
    <row r="62" spans="2:3" ht="12.75">
      <c r="B62" s="53"/>
      <c r="C62" s="53"/>
    </row>
    <row r="63" spans="2:3" ht="12.75">
      <c r="B63" s="53"/>
      <c r="C63" s="53"/>
    </row>
    <row r="64" spans="2:3" ht="12.75">
      <c r="B64" s="53"/>
      <c r="C64" s="53"/>
    </row>
    <row r="65" spans="2:3" ht="12.75">
      <c r="B65" s="53"/>
      <c r="C65" s="53"/>
    </row>
    <row r="66" spans="1:4" ht="12.75">
      <c r="A66" s="24"/>
      <c r="B66" s="53"/>
      <c r="C66" s="53"/>
      <c r="D66" s="24"/>
    </row>
    <row r="67" spans="1:4" ht="12.75">
      <c r="A67" s="24"/>
      <c r="B67" s="53"/>
      <c r="C67" s="53"/>
      <c r="D67" s="24"/>
    </row>
    <row r="68" spans="1:4" ht="12.75">
      <c r="A68" s="24"/>
      <c r="B68" s="53"/>
      <c r="C68" s="53"/>
      <c r="D68" s="24"/>
    </row>
    <row r="69" spans="1:4" ht="12.75">
      <c r="A69" s="24"/>
      <c r="B69" s="53"/>
      <c r="C69" s="53"/>
      <c r="D69" s="24"/>
    </row>
    <row r="70" spans="1:4" ht="12.75">
      <c r="A70" s="24"/>
      <c r="B70" s="53"/>
      <c r="C70" s="53"/>
      <c r="D70" s="24"/>
    </row>
    <row r="71" spans="1:4" ht="12.75">
      <c r="A71" s="24"/>
      <c r="B71" s="53"/>
      <c r="C71" s="53"/>
      <c r="D71" s="24"/>
    </row>
    <row r="72" spans="1:4" ht="12.75">
      <c r="A72" s="24"/>
      <c r="B72" s="53"/>
      <c r="C72" s="53"/>
      <c r="D72" s="24"/>
    </row>
    <row r="73" spans="1:4" ht="12.75">
      <c r="A73" s="24"/>
      <c r="B73" s="53"/>
      <c r="C73" s="53"/>
      <c r="D73" s="24"/>
    </row>
  </sheetData>
  <sheetProtection/>
  <mergeCells count="2">
    <mergeCell ref="A2:D2"/>
    <mergeCell ref="B1:D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2"/>
  <sheetViews>
    <sheetView view="pageBreakPreview" zoomScale="70" zoomScaleNormal="80" zoomScaleSheetLayoutView="70" zoomScalePageLayoutView="0" workbookViewId="0" topLeftCell="A97">
      <selection activeCell="K117" sqref="K117"/>
    </sheetView>
  </sheetViews>
  <sheetFormatPr defaultColWidth="9.140625" defaultRowHeight="15"/>
  <cols>
    <col min="1" max="1" width="117.421875" style="13" customWidth="1"/>
    <col min="2" max="2" width="12.7109375" style="13" customWidth="1"/>
    <col min="3" max="3" width="11.57421875" style="13" customWidth="1"/>
    <col min="4" max="4" width="9.140625" style="13" customWidth="1"/>
    <col min="5" max="5" width="20.57421875" style="13" customWidth="1"/>
    <col min="6" max="6" width="11.57421875" style="13" customWidth="1"/>
    <col min="7" max="7" width="22.7109375" style="13" customWidth="1"/>
    <col min="8" max="8" width="21.00390625" style="0" customWidth="1"/>
    <col min="10" max="10" width="9.28125" style="0" bestFit="1" customWidth="1"/>
    <col min="11" max="11" width="11.421875" style="0" bestFit="1" customWidth="1"/>
  </cols>
  <sheetData>
    <row r="1" spans="1:8" ht="101.25" customHeight="1">
      <c r="A1" s="1"/>
      <c r="B1" s="90"/>
      <c r="C1" s="177" t="s">
        <v>244</v>
      </c>
      <c r="D1" s="177"/>
      <c r="E1" s="177"/>
      <c r="F1" s="177"/>
      <c r="G1" s="177"/>
      <c r="H1" s="177"/>
    </row>
    <row r="2" spans="1:8" ht="43.5" customHeight="1">
      <c r="A2" s="176" t="s">
        <v>245</v>
      </c>
      <c r="B2" s="176"/>
      <c r="C2" s="176"/>
      <c r="D2" s="176"/>
      <c r="E2" s="176"/>
      <c r="F2" s="176"/>
      <c r="G2" s="176"/>
      <c r="H2" s="176"/>
    </row>
    <row r="3" spans="1:8" ht="19.5" customHeight="1">
      <c r="A3" s="2"/>
      <c r="B3" s="174"/>
      <c r="C3" s="174"/>
      <c r="D3" s="174"/>
      <c r="E3" s="174"/>
      <c r="F3" s="174"/>
      <c r="G3" s="2"/>
      <c r="H3" s="109" t="s">
        <v>25</v>
      </c>
    </row>
    <row r="4" spans="1:8" s="81" customFormat="1" ht="4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4</v>
      </c>
      <c r="F4" s="107" t="s">
        <v>5</v>
      </c>
      <c r="G4" s="107" t="s">
        <v>130</v>
      </c>
      <c r="H4" s="108" t="s">
        <v>223</v>
      </c>
    </row>
    <row r="5" spans="1:8" s="87" customFormat="1" ht="18.75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6">
        <v>8</v>
      </c>
    </row>
    <row r="6" spans="1:8" s="82" customFormat="1" ht="20.25">
      <c r="A6" s="77" t="s">
        <v>6</v>
      </c>
      <c r="B6" s="78" t="s">
        <v>7</v>
      </c>
      <c r="C6" s="78" t="s">
        <v>8</v>
      </c>
      <c r="D6" s="78" t="s">
        <v>9</v>
      </c>
      <c r="E6" s="78"/>
      <c r="F6" s="78"/>
      <c r="G6" s="128">
        <f>G7+G13+G44</f>
        <v>0</v>
      </c>
      <c r="H6" s="128">
        <f>H7+H13+H56+H59</f>
        <v>4173.12</v>
      </c>
    </row>
    <row r="7" spans="1:8" s="82" customFormat="1" ht="40.5">
      <c r="A7" s="79" t="s">
        <v>10</v>
      </c>
      <c r="B7" s="3" t="s">
        <v>7</v>
      </c>
      <c r="C7" s="4" t="s">
        <v>8</v>
      </c>
      <c r="D7" s="4" t="s">
        <v>11</v>
      </c>
      <c r="E7" s="4"/>
      <c r="F7" s="4"/>
      <c r="G7" s="128"/>
      <c r="H7" s="104">
        <f>H8</f>
        <v>464.94</v>
      </c>
    </row>
    <row r="8" spans="1:8" s="82" customFormat="1" ht="26.25" customHeight="1" hidden="1">
      <c r="A8" s="96" t="s">
        <v>119</v>
      </c>
      <c r="B8" s="3" t="s">
        <v>7</v>
      </c>
      <c r="C8" s="4" t="s">
        <v>8</v>
      </c>
      <c r="D8" s="4" t="s">
        <v>11</v>
      </c>
      <c r="E8" s="4"/>
      <c r="F8" s="4"/>
      <c r="G8" s="128"/>
      <c r="H8" s="104">
        <f>H9+H11</f>
        <v>464.94</v>
      </c>
    </row>
    <row r="9" spans="1:8" s="82" customFormat="1" ht="20.25" hidden="1">
      <c r="A9" s="96" t="s">
        <v>121</v>
      </c>
      <c r="B9" s="3" t="s">
        <v>7</v>
      </c>
      <c r="C9" s="4" t="s">
        <v>8</v>
      </c>
      <c r="D9" s="4" t="s">
        <v>11</v>
      </c>
      <c r="E9" s="6" t="s">
        <v>120</v>
      </c>
      <c r="F9" s="4"/>
      <c r="G9" s="128">
        <f>G10</f>
        <v>0</v>
      </c>
      <c r="H9" s="104">
        <f>H10</f>
        <v>0</v>
      </c>
    </row>
    <row r="10" spans="1:8" s="82" customFormat="1" ht="64.5" customHeight="1" hidden="1">
      <c r="A10" s="10" t="s">
        <v>77</v>
      </c>
      <c r="B10" s="5" t="s">
        <v>7</v>
      </c>
      <c r="C10" s="6" t="s">
        <v>8</v>
      </c>
      <c r="D10" s="6" t="s">
        <v>11</v>
      </c>
      <c r="E10" s="6" t="s">
        <v>120</v>
      </c>
      <c r="F10" s="6" t="s">
        <v>78</v>
      </c>
      <c r="G10" s="128"/>
      <c r="H10" s="92">
        <v>0</v>
      </c>
    </row>
    <row r="11" spans="1:8" s="82" customFormat="1" ht="31.5" customHeight="1">
      <c r="A11" s="79" t="s">
        <v>121</v>
      </c>
      <c r="B11" s="3" t="s">
        <v>7</v>
      </c>
      <c r="C11" s="4" t="s">
        <v>8</v>
      </c>
      <c r="D11" s="4" t="s">
        <v>11</v>
      </c>
      <c r="E11" s="4" t="s">
        <v>226</v>
      </c>
      <c r="F11" s="4"/>
      <c r="G11" s="128">
        <f>G12</f>
        <v>4.72</v>
      </c>
      <c r="H11" s="126">
        <f>H12</f>
        <v>464.94</v>
      </c>
    </row>
    <row r="12" spans="1:8" s="82" customFormat="1" ht="64.5" customHeight="1">
      <c r="A12" s="10" t="s">
        <v>77</v>
      </c>
      <c r="B12" s="5" t="s">
        <v>7</v>
      </c>
      <c r="C12" s="6" t="s">
        <v>8</v>
      </c>
      <c r="D12" s="6" t="s">
        <v>11</v>
      </c>
      <c r="E12" s="6" t="s">
        <v>226</v>
      </c>
      <c r="F12" s="6" t="s">
        <v>78</v>
      </c>
      <c r="G12" s="128">
        <v>4.72</v>
      </c>
      <c r="H12" s="92">
        <v>464.94</v>
      </c>
    </row>
    <row r="13" spans="1:8" s="82" customFormat="1" ht="60.75">
      <c r="A13" s="7" t="s">
        <v>12</v>
      </c>
      <c r="B13" s="3" t="s">
        <v>7</v>
      </c>
      <c r="C13" s="4" t="s">
        <v>8</v>
      </c>
      <c r="D13" s="4" t="s">
        <v>13</v>
      </c>
      <c r="E13" s="6"/>
      <c r="F13" s="4"/>
      <c r="G13" s="128">
        <f>G14+G39</f>
        <v>0</v>
      </c>
      <c r="H13" s="139">
        <f>H14</f>
        <v>2173.3900000000003</v>
      </c>
    </row>
    <row r="14" spans="1:8" s="82" customFormat="1" ht="68.25" customHeight="1">
      <c r="A14" s="96" t="s">
        <v>188</v>
      </c>
      <c r="B14" s="18" t="s">
        <v>7</v>
      </c>
      <c r="C14" s="18" t="s">
        <v>8</v>
      </c>
      <c r="D14" s="18" t="s">
        <v>13</v>
      </c>
      <c r="E14" s="4" t="s">
        <v>115</v>
      </c>
      <c r="F14" s="18"/>
      <c r="G14" s="128"/>
      <c r="H14" s="139">
        <f>H19+H25+H26+H34-378.68</f>
        <v>2173.3900000000003</v>
      </c>
    </row>
    <row r="15" spans="1:8" s="82" customFormat="1" ht="40.5" hidden="1">
      <c r="A15" s="96" t="s">
        <v>189</v>
      </c>
      <c r="B15" s="3" t="s">
        <v>7</v>
      </c>
      <c r="C15" s="4" t="s">
        <v>8</v>
      </c>
      <c r="D15" s="4" t="s">
        <v>13</v>
      </c>
      <c r="E15" s="4" t="s">
        <v>102</v>
      </c>
      <c r="F15" s="4"/>
      <c r="G15" s="128">
        <f>G16+G17+G18</f>
        <v>0</v>
      </c>
      <c r="H15" s="104">
        <f>H16+H17+H18</f>
        <v>0</v>
      </c>
    </row>
    <row r="16" spans="1:8" s="82" customFormat="1" ht="60.75" hidden="1">
      <c r="A16" s="10" t="s">
        <v>77</v>
      </c>
      <c r="B16" s="5" t="s">
        <v>7</v>
      </c>
      <c r="C16" s="6" t="s">
        <v>8</v>
      </c>
      <c r="D16" s="6" t="s">
        <v>13</v>
      </c>
      <c r="E16" s="6" t="s">
        <v>102</v>
      </c>
      <c r="F16" s="6" t="s">
        <v>78</v>
      </c>
      <c r="G16" s="128"/>
      <c r="H16" s="103">
        <v>0</v>
      </c>
    </row>
    <row r="17" spans="1:8" s="82" customFormat="1" ht="40.5" hidden="1">
      <c r="A17" s="94" t="s">
        <v>80</v>
      </c>
      <c r="B17" s="11" t="s">
        <v>7</v>
      </c>
      <c r="C17" s="11" t="s">
        <v>8</v>
      </c>
      <c r="D17" s="11" t="s">
        <v>13</v>
      </c>
      <c r="E17" s="6" t="s">
        <v>102</v>
      </c>
      <c r="F17" s="11" t="s">
        <v>79</v>
      </c>
      <c r="G17" s="128"/>
      <c r="H17" s="103">
        <v>0</v>
      </c>
    </row>
    <row r="18" spans="1:8" s="82" customFormat="1" ht="23.25" hidden="1">
      <c r="A18" s="95" t="s">
        <v>81</v>
      </c>
      <c r="B18" s="11" t="s">
        <v>7</v>
      </c>
      <c r="C18" s="11" t="s">
        <v>8</v>
      </c>
      <c r="D18" s="11" t="s">
        <v>13</v>
      </c>
      <c r="E18" s="6" t="s">
        <v>102</v>
      </c>
      <c r="F18" s="11" t="s">
        <v>82</v>
      </c>
      <c r="G18" s="128"/>
      <c r="H18" s="103">
        <v>0</v>
      </c>
    </row>
    <row r="19" spans="1:8" s="82" customFormat="1" ht="67.5">
      <c r="A19" s="119" t="s">
        <v>151</v>
      </c>
      <c r="B19" s="18" t="s">
        <v>7</v>
      </c>
      <c r="C19" s="18" t="s">
        <v>8</v>
      </c>
      <c r="D19" s="18" t="s">
        <v>13</v>
      </c>
      <c r="E19" s="4" t="s">
        <v>152</v>
      </c>
      <c r="F19" s="18"/>
      <c r="G19" s="128">
        <f>G20</f>
        <v>0</v>
      </c>
      <c r="H19" s="104">
        <f>H20+H23</f>
        <v>1642.4</v>
      </c>
    </row>
    <row r="20" spans="1:8" s="82" customFormat="1" ht="48.75" customHeight="1">
      <c r="A20" s="95" t="s">
        <v>150</v>
      </c>
      <c r="B20" s="11" t="s">
        <v>7</v>
      </c>
      <c r="C20" s="11" t="s">
        <v>8</v>
      </c>
      <c r="D20" s="11" t="s">
        <v>13</v>
      </c>
      <c r="E20" s="6" t="s">
        <v>153</v>
      </c>
      <c r="F20" s="11"/>
      <c r="G20" s="129"/>
      <c r="H20" s="103">
        <f>H21</f>
        <v>1022.82</v>
      </c>
    </row>
    <row r="21" spans="1:8" s="140" customFormat="1" ht="48.75" customHeight="1">
      <c r="A21" s="95" t="s">
        <v>190</v>
      </c>
      <c r="B21" s="152" t="s">
        <v>7</v>
      </c>
      <c r="C21" s="152" t="s">
        <v>8</v>
      </c>
      <c r="D21" s="152" t="s">
        <v>13</v>
      </c>
      <c r="E21" s="147" t="s">
        <v>162</v>
      </c>
      <c r="F21" s="152"/>
      <c r="G21" s="153"/>
      <c r="H21" s="154">
        <f>H22</f>
        <v>1022.82</v>
      </c>
    </row>
    <row r="22" spans="1:8" s="140" customFormat="1" ht="93">
      <c r="A22" s="95" t="s">
        <v>77</v>
      </c>
      <c r="B22" s="152" t="s">
        <v>7</v>
      </c>
      <c r="C22" s="152" t="s">
        <v>8</v>
      </c>
      <c r="D22" s="152" t="s">
        <v>13</v>
      </c>
      <c r="E22" s="147" t="s">
        <v>162</v>
      </c>
      <c r="F22" s="152" t="s">
        <v>78</v>
      </c>
      <c r="G22" s="153">
        <v>123</v>
      </c>
      <c r="H22" s="156">
        <v>1022.82</v>
      </c>
    </row>
    <row r="23" spans="1:8" s="140" customFormat="1" ht="23.25">
      <c r="A23" s="95" t="s">
        <v>253</v>
      </c>
      <c r="B23" s="152" t="s">
        <v>7</v>
      </c>
      <c r="C23" s="152" t="s">
        <v>8</v>
      </c>
      <c r="D23" s="152" t="s">
        <v>13</v>
      </c>
      <c r="E23" s="147" t="s">
        <v>254</v>
      </c>
      <c r="F23" s="152" t="s">
        <v>78</v>
      </c>
      <c r="G23" s="153">
        <v>619.58</v>
      </c>
      <c r="H23" s="156">
        <v>619.58</v>
      </c>
    </row>
    <row r="24" spans="1:8" s="140" customFormat="1" ht="23.25">
      <c r="A24" s="95"/>
      <c r="B24" s="152"/>
      <c r="C24" s="152"/>
      <c r="D24" s="152"/>
      <c r="E24" s="147"/>
      <c r="F24" s="152"/>
      <c r="G24" s="153"/>
      <c r="H24" s="156"/>
    </row>
    <row r="25" spans="1:8" s="140" customFormat="1" ht="46.5">
      <c r="A25" s="95" t="s">
        <v>80</v>
      </c>
      <c r="B25" s="152" t="s">
        <v>7</v>
      </c>
      <c r="C25" s="152" t="s">
        <v>8</v>
      </c>
      <c r="D25" s="152" t="s">
        <v>13</v>
      </c>
      <c r="E25" s="147" t="s">
        <v>161</v>
      </c>
      <c r="F25" s="152" t="s">
        <v>79</v>
      </c>
      <c r="G25" s="153">
        <v>40</v>
      </c>
      <c r="H25" s="156">
        <v>132.78</v>
      </c>
    </row>
    <row r="26" spans="1:8" s="140" customFormat="1" ht="23.25">
      <c r="A26" s="95" t="s">
        <v>81</v>
      </c>
      <c r="B26" s="152" t="s">
        <v>7</v>
      </c>
      <c r="C26" s="152" t="s">
        <v>8</v>
      </c>
      <c r="D26" s="152" t="s">
        <v>13</v>
      </c>
      <c r="E26" s="12" t="s">
        <v>161</v>
      </c>
      <c r="F26" s="152" t="s">
        <v>82</v>
      </c>
      <c r="G26" s="153">
        <v>48</v>
      </c>
      <c r="H26" s="156">
        <v>24.13</v>
      </c>
    </row>
    <row r="27" spans="1:8" s="82" customFormat="1" ht="60.75" hidden="1">
      <c r="A27" s="79" t="s">
        <v>191</v>
      </c>
      <c r="B27" s="4" t="s">
        <v>7</v>
      </c>
      <c r="C27" s="4" t="s">
        <v>8</v>
      </c>
      <c r="D27" s="4" t="s">
        <v>13</v>
      </c>
      <c r="E27" s="125" t="s">
        <v>117</v>
      </c>
      <c r="F27" s="3"/>
      <c r="G27" s="128">
        <f>G28+G31</f>
        <v>0</v>
      </c>
      <c r="H27" s="104">
        <f>H28+H31</f>
        <v>0</v>
      </c>
    </row>
    <row r="28" spans="1:8" s="82" customFormat="1" ht="40.5" hidden="1">
      <c r="A28" s="10" t="s">
        <v>154</v>
      </c>
      <c r="B28" s="6" t="s">
        <v>7</v>
      </c>
      <c r="C28" s="6" t="s">
        <v>8</v>
      </c>
      <c r="D28" s="6" t="s">
        <v>13</v>
      </c>
      <c r="E28" s="12" t="s">
        <v>113</v>
      </c>
      <c r="F28" s="5"/>
      <c r="G28" s="129">
        <f>G29</f>
        <v>0</v>
      </c>
      <c r="H28" s="103">
        <f>H29</f>
        <v>0</v>
      </c>
    </row>
    <row r="29" spans="1:8" s="82" customFormat="1" ht="20.25" hidden="1">
      <c r="A29" s="121" t="s">
        <v>112</v>
      </c>
      <c r="B29" s="11" t="s">
        <v>7</v>
      </c>
      <c r="C29" s="6" t="s">
        <v>8</v>
      </c>
      <c r="D29" s="6" t="s">
        <v>13</v>
      </c>
      <c r="E29" s="12" t="s">
        <v>114</v>
      </c>
      <c r="F29" s="11"/>
      <c r="G29" s="129">
        <f>G30</f>
        <v>0</v>
      </c>
      <c r="H29" s="92">
        <f>H30</f>
        <v>0</v>
      </c>
    </row>
    <row r="30" spans="1:8" s="82" customFormat="1" ht="26.25" customHeight="1" hidden="1">
      <c r="A30" s="94" t="s">
        <v>80</v>
      </c>
      <c r="B30" s="11" t="s">
        <v>7</v>
      </c>
      <c r="C30" s="6" t="s">
        <v>8</v>
      </c>
      <c r="D30" s="6" t="s">
        <v>13</v>
      </c>
      <c r="E30" s="12" t="s">
        <v>114</v>
      </c>
      <c r="F30" s="11" t="s">
        <v>79</v>
      </c>
      <c r="G30" s="129"/>
      <c r="H30" s="92">
        <v>0</v>
      </c>
    </row>
    <row r="31" spans="1:8" s="82" customFormat="1" ht="42.75" customHeight="1" hidden="1">
      <c r="A31" s="94" t="s">
        <v>145</v>
      </c>
      <c r="B31" s="11" t="s">
        <v>7</v>
      </c>
      <c r="C31" s="6" t="s">
        <v>8</v>
      </c>
      <c r="D31" s="6" t="s">
        <v>13</v>
      </c>
      <c r="E31" s="12" t="s">
        <v>138</v>
      </c>
      <c r="F31" s="11"/>
      <c r="G31" s="129">
        <f>G32</f>
        <v>0</v>
      </c>
      <c r="H31" s="92">
        <f>H32</f>
        <v>0</v>
      </c>
    </row>
    <row r="32" spans="1:8" s="82" customFormat="1" ht="26.25" customHeight="1" hidden="1">
      <c r="A32" s="94" t="s">
        <v>139</v>
      </c>
      <c r="B32" s="11" t="s">
        <v>7</v>
      </c>
      <c r="C32" s="6" t="s">
        <v>8</v>
      </c>
      <c r="D32" s="6" t="s">
        <v>13</v>
      </c>
      <c r="E32" s="12" t="s">
        <v>140</v>
      </c>
      <c r="F32" s="11"/>
      <c r="G32" s="129">
        <f>G33</f>
        <v>0</v>
      </c>
      <c r="H32" s="92">
        <f>H33</f>
        <v>0</v>
      </c>
    </row>
    <row r="33" spans="1:8" s="82" customFormat="1" ht="26.25" customHeight="1" hidden="1">
      <c r="A33" s="94" t="s">
        <v>80</v>
      </c>
      <c r="B33" s="11" t="s">
        <v>7</v>
      </c>
      <c r="C33" s="6" t="s">
        <v>8</v>
      </c>
      <c r="D33" s="6" t="s">
        <v>13</v>
      </c>
      <c r="E33" s="12" t="s">
        <v>140</v>
      </c>
      <c r="F33" s="11" t="s">
        <v>79</v>
      </c>
      <c r="G33" s="129"/>
      <c r="H33" s="92">
        <v>0</v>
      </c>
    </row>
    <row r="34" spans="1:8" s="140" customFormat="1" ht="46.5" customHeight="1">
      <c r="A34" s="96" t="s">
        <v>155</v>
      </c>
      <c r="B34" s="148" t="s">
        <v>7</v>
      </c>
      <c r="C34" s="149" t="s">
        <v>8</v>
      </c>
      <c r="D34" s="149" t="s">
        <v>13</v>
      </c>
      <c r="E34" s="149" t="s">
        <v>157</v>
      </c>
      <c r="F34" s="148"/>
      <c r="G34" s="150">
        <f>G35+G56</f>
        <v>150</v>
      </c>
      <c r="H34" s="155">
        <f>H35+H56</f>
        <v>752.76</v>
      </c>
    </row>
    <row r="35" spans="1:8" s="140" customFormat="1" ht="48.75" customHeight="1">
      <c r="A35" s="94" t="s">
        <v>156</v>
      </c>
      <c r="B35" s="152" t="s">
        <v>7</v>
      </c>
      <c r="C35" s="147" t="s">
        <v>8</v>
      </c>
      <c r="D35" s="147" t="s">
        <v>13</v>
      </c>
      <c r="E35" s="147" t="s">
        <v>179</v>
      </c>
      <c r="F35" s="152"/>
      <c r="G35" s="153">
        <f>G36</f>
        <v>0</v>
      </c>
      <c r="H35" s="156">
        <f>H36</f>
        <v>30</v>
      </c>
    </row>
    <row r="36" spans="1:8" s="140" customFormat="1" ht="26.25" customHeight="1">
      <c r="A36" s="94" t="s">
        <v>112</v>
      </c>
      <c r="B36" s="152" t="s">
        <v>7</v>
      </c>
      <c r="C36" s="147" t="s">
        <v>8</v>
      </c>
      <c r="D36" s="147" t="s">
        <v>13</v>
      </c>
      <c r="E36" s="147" t="s">
        <v>178</v>
      </c>
      <c r="F36" s="152"/>
      <c r="G36" s="153">
        <f>G37</f>
        <v>0</v>
      </c>
      <c r="H36" s="156">
        <f>H37</f>
        <v>30</v>
      </c>
    </row>
    <row r="37" spans="1:8" s="140" customFormat="1" ht="26.25" customHeight="1">
      <c r="A37" s="94" t="s">
        <v>80</v>
      </c>
      <c r="B37" s="152" t="s">
        <v>7</v>
      </c>
      <c r="C37" s="147" t="s">
        <v>8</v>
      </c>
      <c r="D37" s="147" t="s">
        <v>13</v>
      </c>
      <c r="E37" s="147" t="s">
        <v>178</v>
      </c>
      <c r="F37" s="152" t="s">
        <v>79</v>
      </c>
      <c r="G37" s="153"/>
      <c r="H37" s="156">
        <v>30</v>
      </c>
    </row>
    <row r="38" spans="1:8" s="82" customFormat="1" ht="26.25" customHeight="1">
      <c r="A38" s="119" t="s">
        <v>118</v>
      </c>
      <c r="B38" s="18" t="s">
        <v>7</v>
      </c>
      <c r="C38" s="18"/>
      <c r="D38" s="18"/>
      <c r="E38" s="12"/>
      <c r="F38" s="11"/>
      <c r="G38" s="128">
        <f>G39+G67</f>
        <v>3.1</v>
      </c>
      <c r="H38" s="126">
        <f>H39+H44+H67+H41+H43</f>
        <v>329.16999999999996</v>
      </c>
    </row>
    <row r="39" spans="1:8" s="82" customFormat="1" ht="22.5">
      <c r="A39" s="119" t="s">
        <v>88</v>
      </c>
      <c r="B39" s="18" t="s">
        <v>7</v>
      </c>
      <c r="C39" s="18" t="s">
        <v>8</v>
      </c>
      <c r="D39" s="18" t="s">
        <v>13</v>
      </c>
      <c r="E39" s="18" t="s">
        <v>99</v>
      </c>
      <c r="F39" s="11"/>
      <c r="G39" s="129">
        <f>G40</f>
        <v>0</v>
      </c>
      <c r="H39" s="104">
        <f>H40</f>
        <v>93.41</v>
      </c>
    </row>
    <row r="40" spans="1:8" s="82" customFormat="1" ht="23.25">
      <c r="A40" s="95" t="s">
        <v>29</v>
      </c>
      <c r="B40" s="11" t="s">
        <v>7</v>
      </c>
      <c r="C40" s="11" t="s">
        <v>8</v>
      </c>
      <c r="D40" s="11" t="s">
        <v>13</v>
      </c>
      <c r="E40" s="11" t="s">
        <v>103</v>
      </c>
      <c r="F40" s="11" t="s">
        <v>87</v>
      </c>
      <c r="G40" s="129"/>
      <c r="H40" s="103">
        <v>93.41</v>
      </c>
    </row>
    <row r="41" spans="1:8" s="82" customFormat="1" ht="0.75" customHeight="1">
      <c r="A41" s="119"/>
      <c r="B41" s="18"/>
      <c r="C41" s="18"/>
      <c r="D41" s="18"/>
      <c r="E41" s="18"/>
      <c r="F41" s="18"/>
      <c r="G41" s="129"/>
      <c r="H41" s="104"/>
    </row>
    <row r="42" spans="1:8" s="82" customFormat="1" ht="23.25" hidden="1">
      <c r="A42" s="95"/>
      <c r="B42" s="11"/>
      <c r="C42" s="11"/>
      <c r="D42" s="11"/>
      <c r="E42" s="11"/>
      <c r="F42" s="11"/>
      <c r="G42" s="129"/>
      <c r="H42" s="103"/>
    </row>
    <row r="43" spans="1:8" s="82" customFormat="1" ht="23.25">
      <c r="A43" s="95" t="s">
        <v>240</v>
      </c>
      <c r="B43" s="11" t="s">
        <v>7</v>
      </c>
      <c r="C43" s="11" t="s">
        <v>8</v>
      </c>
      <c r="D43" s="11" t="s">
        <v>241</v>
      </c>
      <c r="E43" s="11" t="s">
        <v>242</v>
      </c>
      <c r="F43" s="11" t="s">
        <v>243</v>
      </c>
      <c r="G43" s="129">
        <v>-10.02</v>
      </c>
      <c r="H43" s="103">
        <v>105.66</v>
      </c>
    </row>
    <row r="44" spans="1:8" s="82" customFormat="1" ht="20.25">
      <c r="A44" s="7" t="s">
        <v>14</v>
      </c>
      <c r="B44" s="3" t="s">
        <v>7</v>
      </c>
      <c r="C44" s="4" t="s">
        <v>8</v>
      </c>
      <c r="D44" s="4" t="s">
        <v>15</v>
      </c>
      <c r="E44" s="4"/>
      <c r="F44" s="4"/>
      <c r="G44" s="128">
        <f>G45+G48</f>
        <v>0</v>
      </c>
      <c r="H44" s="139">
        <f>H45+H48</f>
        <v>0</v>
      </c>
    </row>
    <row r="45" spans="1:8" s="82" customFormat="1" ht="20.25" hidden="1">
      <c r="A45" s="7" t="s">
        <v>84</v>
      </c>
      <c r="B45" s="3" t="s">
        <v>7</v>
      </c>
      <c r="C45" s="4" t="s">
        <v>8</v>
      </c>
      <c r="D45" s="4" t="s">
        <v>15</v>
      </c>
      <c r="E45" s="4" t="s">
        <v>99</v>
      </c>
      <c r="F45" s="4"/>
      <c r="G45" s="128">
        <f>G46</f>
        <v>0</v>
      </c>
      <c r="H45" s="8">
        <f>H46</f>
        <v>0</v>
      </c>
    </row>
    <row r="46" spans="1:8" s="82" customFormat="1" ht="20.25" hidden="1">
      <c r="A46" s="97" t="s">
        <v>16</v>
      </c>
      <c r="B46" s="5" t="s">
        <v>7</v>
      </c>
      <c r="C46" s="6" t="s">
        <v>8</v>
      </c>
      <c r="D46" s="6" t="s">
        <v>15</v>
      </c>
      <c r="E46" s="11" t="s">
        <v>104</v>
      </c>
      <c r="F46" s="6"/>
      <c r="G46" s="129">
        <f>G47</f>
        <v>0</v>
      </c>
      <c r="H46" s="106">
        <f>H47</f>
        <v>0</v>
      </c>
    </row>
    <row r="47" spans="1:8" s="82" customFormat="1" ht="27.75" customHeight="1" hidden="1">
      <c r="A47" s="94" t="s">
        <v>80</v>
      </c>
      <c r="B47" s="5" t="s">
        <v>7</v>
      </c>
      <c r="C47" s="6" t="s">
        <v>8</v>
      </c>
      <c r="D47" s="6" t="s">
        <v>15</v>
      </c>
      <c r="E47" s="11" t="s">
        <v>104</v>
      </c>
      <c r="F47" s="6" t="s">
        <v>79</v>
      </c>
      <c r="G47" s="129"/>
      <c r="H47" s="106">
        <v>0</v>
      </c>
    </row>
    <row r="48" spans="1:8" s="140" customFormat="1" ht="52.5" customHeight="1">
      <c r="A48" s="96" t="s">
        <v>177</v>
      </c>
      <c r="B48" s="148" t="s">
        <v>7</v>
      </c>
      <c r="C48" s="149" t="s">
        <v>8</v>
      </c>
      <c r="D48" s="149" t="s">
        <v>15</v>
      </c>
      <c r="E48" s="148" t="s">
        <v>165</v>
      </c>
      <c r="F48" s="149"/>
      <c r="G48" s="150">
        <f>G49+G52</f>
        <v>0</v>
      </c>
      <c r="H48" s="151">
        <f>H49+H52</f>
        <v>0</v>
      </c>
    </row>
    <row r="49" spans="1:8" s="140" customFormat="1" ht="38.25" customHeight="1">
      <c r="A49" s="94" t="s">
        <v>182</v>
      </c>
      <c r="B49" s="152" t="s">
        <v>7</v>
      </c>
      <c r="C49" s="147" t="s">
        <v>8</v>
      </c>
      <c r="D49" s="147" t="s">
        <v>15</v>
      </c>
      <c r="E49" s="147" t="s">
        <v>224</v>
      </c>
      <c r="F49" s="147"/>
      <c r="G49" s="153">
        <f>G50</f>
        <v>5</v>
      </c>
      <c r="H49" s="154">
        <f>H50</f>
        <v>0</v>
      </c>
    </row>
    <row r="50" spans="1:8" s="141" customFormat="1" ht="27.75" customHeight="1">
      <c r="A50" s="146" t="s">
        <v>168</v>
      </c>
      <c r="B50" s="152" t="s">
        <v>7</v>
      </c>
      <c r="C50" s="147" t="s">
        <v>8</v>
      </c>
      <c r="D50" s="147" t="s">
        <v>15</v>
      </c>
      <c r="E50" s="147" t="s">
        <v>224</v>
      </c>
      <c r="F50" s="147"/>
      <c r="G50" s="153">
        <f>G51</f>
        <v>5</v>
      </c>
      <c r="H50" s="154">
        <f>H51</f>
        <v>0</v>
      </c>
    </row>
    <row r="51" spans="1:8" s="140" customFormat="1" ht="27.75" customHeight="1">
      <c r="A51" s="146" t="s">
        <v>81</v>
      </c>
      <c r="B51" s="152" t="s">
        <v>7</v>
      </c>
      <c r="C51" s="147" t="s">
        <v>8</v>
      </c>
      <c r="D51" s="147" t="s">
        <v>15</v>
      </c>
      <c r="E51" s="147" t="s">
        <v>224</v>
      </c>
      <c r="F51" s="147" t="s">
        <v>79</v>
      </c>
      <c r="G51" s="153">
        <v>5</v>
      </c>
      <c r="H51" s="154">
        <v>0</v>
      </c>
    </row>
    <row r="52" spans="1:8" s="140" customFormat="1" ht="32.25" customHeight="1">
      <c r="A52" s="146" t="s">
        <v>166</v>
      </c>
      <c r="B52" s="152" t="s">
        <v>7</v>
      </c>
      <c r="C52" s="147" t="s">
        <v>8</v>
      </c>
      <c r="D52" s="147" t="s">
        <v>15</v>
      </c>
      <c r="E52" s="147" t="s">
        <v>225</v>
      </c>
      <c r="F52" s="147"/>
      <c r="G52" s="153">
        <f>G53</f>
        <v>-5</v>
      </c>
      <c r="H52" s="154">
        <f>H53</f>
        <v>0</v>
      </c>
    </row>
    <row r="53" spans="1:8" s="140" customFormat="1" ht="42.75" customHeight="1">
      <c r="A53" s="146" t="s">
        <v>167</v>
      </c>
      <c r="B53" s="152" t="s">
        <v>7</v>
      </c>
      <c r="C53" s="147" t="s">
        <v>8</v>
      </c>
      <c r="D53" s="147" t="s">
        <v>15</v>
      </c>
      <c r="E53" s="147" t="s">
        <v>225</v>
      </c>
      <c r="F53" s="147"/>
      <c r="G53" s="153">
        <f>G54</f>
        <v>-5</v>
      </c>
      <c r="H53" s="154">
        <f>H54</f>
        <v>0</v>
      </c>
    </row>
    <row r="54" spans="1:8" s="140" customFormat="1" ht="45.75" customHeight="1">
      <c r="A54" s="121" t="s">
        <v>80</v>
      </c>
      <c r="B54" s="152" t="s">
        <v>7</v>
      </c>
      <c r="C54" s="147" t="s">
        <v>8</v>
      </c>
      <c r="D54" s="147" t="s">
        <v>15</v>
      </c>
      <c r="E54" s="147" t="s">
        <v>225</v>
      </c>
      <c r="F54" s="147" t="s">
        <v>79</v>
      </c>
      <c r="G54" s="153">
        <v>-5</v>
      </c>
      <c r="H54" s="154">
        <v>0</v>
      </c>
    </row>
    <row r="55" spans="1:8" s="140" customFormat="1" ht="27.75" customHeight="1">
      <c r="A55" s="146" t="s">
        <v>207</v>
      </c>
      <c r="B55" s="152" t="s">
        <v>7</v>
      </c>
      <c r="C55" s="147" t="s">
        <v>8</v>
      </c>
      <c r="D55" s="147" t="s">
        <v>206</v>
      </c>
      <c r="E55" s="147" t="s">
        <v>210</v>
      </c>
      <c r="F55" s="147" t="s">
        <v>78</v>
      </c>
      <c r="G55" s="153"/>
      <c r="H55" s="154"/>
    </row>
    <row r="56" spans="1:8" s="82" customFormat="1" ht="43.5" customHeight="1">
      <c r="A56" s="94" t="s">
        <v>158</v>
      </c>
      <c r="B56" s="11" t="s">
        <v>7</v>
      </c>
      <c r="C56" s="6" t="s">
        <v>8</v>
      </c>
      <c r="D56" s="6" t="s">
        <v>206</v>
      </c>
      <c r="E56" s="12" t="s">
        <v>160</v>
      </c>
      <c r="F56" s="11"/>
      <c r="G56" s="129">
        <f>G57</f>
        <v>150</v>
      </c>
      <c r="H56" s="92">
        <f>H57</f>
        <v>722.76</v>
      </c>
    </row>
    <row r="57" spans="1:8" s="82" customFormat="1" ht="26.25" customHeight="1">
      <c r="A57" s="94" t="s">
        <v>159</v>
      </c>
      <c r="B57" s="11" t="s">
        <v>7</v>
      </c>
      <c r="C57" s="6" t="s">
        <v>8</v>
      </c>
      <c r="D57" s="6" t="s">
        <v>206</v>
      </c>
      <c r="E57" s="12" t="s">
        <v>161</v>
      </c>
      <c r="F57" s="11"/>
      <c r="G57" s="129">
        <f>G58</f>
        <v>150</v>
      </c>
      <c r="H57" s="92">
        <f>H58</f>
        <v>722.76</v>
      </c>
    </row>
    <row r="58" spans="1:8" s="82" customFormat="1" ht="26.25" customHeight="1">
      <c r="A58" s="94" t="s">
        <v>80</v>
      </c>
      <c r="B58" s="11" t="s">
        <v>7</v>
      </c>
      <c r="C58" s="6" t="s">
        <v>8</v>
      </c>
      <c r="D58" s="6" t="s">
        <v>206</v>
      </c>
      <c r="E58" s="12" t="s">
        <v>161</v>
      </c>
      <c r="F58" s="11" t="s">
        <v>79</v>
      </c>
      <c r="G58" s="129">
        <v>150</v>
      </c>
      <c r="H58" s="92">
        <v>722.76</v>
      </c>
    </row>
    <row r="59" spans="1:8" s="140" customFormat="1" ht="60.75">
      <c r="A59" s="96" t="s">
        <v>173</v>
      </c>
      <c r="B59" s="148" t="s">
        <v>7</v>
      </c>
      <c r="C59" s="149" t="s">
        <v>8</v>
      </c>
      <c r="D59" s="149" t="s">
        <v>206</v>
      </c>
      <c r="E59" s="149" t="s">
        <v>176</v>
      </c>
      <c r="F59" s="148"/>
      <c r="G59" s="150">
        <f aca="true" t="shared" si="0" ref="G59:H61">G60</f>
        <v>0</v>
      </c>
      <c r="H59" s="155">
        <f>H60+H63+H65+H64</f>
        <v>812.03</v>
      </c>
    </row>
    <row r="60" spans="1:8" s="140" customFormat="1" ht="20.25">
      <c r="A60" s="94" t="s">
        <v>171</v>
      </c>
      <c r="B60" s="152" t="s">
        <v>7</v>
      </c>
      <c r="C60" s="147" t="s">
        <v>8</v>
      </c>
      <c r="D60" s="147" t="s">
        <v>206</v>
      </c>
      <c r="E60" s="147" t="s">
        <v>180</v>
      </c>
      <c r="F60" s="152"/>
      <c r="G60" s="153"/>
      <c r="H60" s="156">
        <f t="shared" si="0"/>
        <v>752.64</v>
      </c>
    </row>
    <row r="61" spans="1:8" s="140" customFormat="1" ht="20.25">
      <c r="A61" s="94" t="s">
        <v>172</v>
      </c>
      <c r="B61" s="152" t="s">
        <v>7</v>
      </c>
      <c r="C61" s="147" t="s">
        <v>8</v>
      </c>
      <c r="D61" s="147" t="s">
        <v>206</v>
      </c>
      <c r="E61" s="147" t="s">
        <v>180</v>
      </c>
      <c r="F61" s="152"/>
      <c r="G61" s="153"/>
      <c r="H61" s="156">
        <f t="shared" si="0"/>
        <v>752.64</v>
      </c>
    </row>
    <row r="62" spans="1:8" s="140" customFormat="1" ht="40.5">
      <c r="A62" s="94" t="s">
        <v>80</v>
      </c>
      <c r="B62" s="152" t="s">
        <v>7</v>
      </c>
      <c r="C62" s="147" t="s">
        <v>8</v>
      </c>
      <c r="D62" s="147" t="s">
        <v>206</v>
      </c>
      <c r="E62" s="147" t="s">
        <v>180</v>
      </c>
      <c r="F62" s="152" t="s">
        <v>79</v>
      </c>
      <c r="G62" s="153"/>
      <c r="H62" s="156">
        <v>752.64</v>
      </c>
    </row>
    <row r="63" spans="1:8" s="82" customFormat="1" ht="32.25" customHeight="1">
      <c r="A63" s="94" t="s">
        <v>80</v>
      </c>
      <c r="B63" s="6" t="s">
        <v>7</v>
      </c>
      <c r="C63" s="6" t="s">
        <v>8</v>
      </c>
      <c r="D63" s="6" t="s">
        <v>206</v>
      </c>
      <c r="E63" s="12" t="s">
        <v>148</v>
      </c>
      <c r="F63" s="5" t="s">
        <v>79</v>
      </c>
      <c r="G63" s="129"/>
      <c r="H63" s="103">
        <v>25.59</v>
      </c>
    </row>
    <row r="64" spans="1:8" s="82" customFormat="1" ht="32.25" customHeight="1">
      <c r="A64" s="94" t="s">
        <v>232</v>
      </c>
      <c r="B64" s="6" t="s">
        <v>7</v>
      </c>
      <c r="C64" s="6" t="s">
        <v>8</v>
      </c>
      <c r="D64" s="6" t="s">
        <v>206</v>
      </c>
      <c r="E64" s="12" t="s">
        <v>233</v>
      </c>
      <c r="F64" s="5" t="s">
        <v>79</v>
      </c>
      <c r="G64" s="129"/>
      <c r="H64" s="103">
        <v>33.8</v>
      </c>
    </row>
    <row r="65" spans="1:8" s="82" customFormat="1" ht="32.25" customHeight="1">
      <c r="A65" s="94" t="s">
        <v>231</v>
      </c>
      <c r="B65" s="6" t="s">
        <v>7</v>
      </c>
      <c r="C65" s="6" t="s">
        <v>8</v>
      </c>
      <c r="D65" s="6" t="s">
        <v>206</v>
      </c>
      <c r="E65" s="12" t="s">
        <v>148</v>
      </c>
      <c r="F65" s="5" t="s">
        <v>79</v>
      </c>
      <c r="G65" s="129"/>
      <c r="H65" s="103"/>
    </row>
    <row r="66" spans="1:8" s="82" customFormat="1" ht="32.25" customHeight="1">
      <c r="A66" s="94" t="s">
        <v>231</v>
      </c>
      <c r="B66" s="6" t="s">
        <v>7</v>
      </c>
      <c r="C66" s="6" t="s">
        <v>8</v>
      </c>
      <c r="D66" s="6" t="s">
        <v>206</v>
      </c>
      <c r="E66" s="12" t="s">
        <v>236</v>
      </c>
      <c r="F66" s="5" t="s">
        <v>79</v>
      </c>
      <c r="G66" s="129"/>
      <c r="H66" s="103">
        <v>14.9</v>
      </c>
    </row>
    <row r="67" spans="1:8" s="82" customFormat="1" ht="20.25">
      <c r="A67" s="7" t="s">
        <v>23</v>
      </c>
      <c r="B67" s="3" t="s">
        <v>7</v>
      </c>
      <c r="C67" s="4" t="s">
        <v>11</v>
      </c>
      <c r="D67" s="4" t="s">
        <v>9</v>
      </c>
      <c r="E67" s="125"/>
      <c r="F67" s="4"/>
      <c r="G67" s="128">
        <f>G68</f>
        <v>3.1</v>
      </c>
      <c r="H67" s="8">
        <f>H68</f>
        <v>130.1</v>
      </c>
    </row>
    <row r="68" spans="1:8" s="82" customFormat="1" ht="20.25">
      <c r="A68" s="7" t="s">
        <v>62</v>
      </c>
      <c r="B68" s="3" t="s">
        <v>7</v>
      </c>
      <c r="C68" s="4" t="s">
        <v>11</v>
      </c>
      <c r="D68" s="4" t="s">
        <v>17</v>
      </c>
      <c r="E68" s="4" t="s">
        <v>99</v>
      </c>
      <c r="F68" s="4"/>
      <c r="G68" s="128">
        <f>G69+G71</f>
        <v>3.1</v>
      </c>
      <c r="H68" s="106">
        <f>H69+H71</f>
        <v>130.1</v>
      </c>
    </row>
    <row r="69" spans="1:8" s="82" customFormat="1" ht="40.5" hidden="1">
      <c r="A69" s="9" t="s">
        <v>101</v>
      </c>
      <c r="B69" s="5" t="s">
        <v>7</v>
      </c>
      <c r="C69" s="6" t="s">
        <v>11</v>
      </c>
      <c r="D69" s="6" t="s">
        <v>17</v>
      </c>
      <c r="E69" s="6" t="s">
        <v>105</v>
      </c>
      <c r="F69" s="6"/>
      <c r="G69" s="128">
        <f>G70</f>
        <v>0</v>
      </c>
      <c r="H69" s="105">
        <f>H70</f>
        <v>0</v>
      </c>
    </row>
    <row r="70" spans="1:8" s="82" customFormat="1" ht="65.25" customHeight="1" hidden="1">
      <c r="A70" s="10" t="s">
        <v>77</v>
      </c>
      <c r="B70" s="5" t="s">
        <v>7</v>
      </c>
      <c r="C70" s="6" t="s">
        <v>11</v>
      </c>
      <c r="D70" s="6" t="s">
        <v>17</v>
      </c>
      <c r="E70" s="6" t="s">
        <v>83</v>
      </c>
      <c r="F70" s="6" t="s">
        <v>78</v>
      </c>
      <c r="G70" s="128"/>
      <c r="H70" s="105">
        <v>0</v>
      </c>
    </row>
    <row r="71" spans="1:8" s="82" customFormat="1" ht="45" customHeight="1">
      <c r="A71" s="10" t="s">
        <v>101</v>
      </c>
      <c r="B71" s="5" t="s">
        <v>7</v>
      </c>
      <c r="C71" s="6" t="s">
        <v>11</v>
      </c>
      <c r="D71" s="6" t="s">
        <v>17</v>
      </c>
      <c r="E71" s="6" t="s">
        <v>227</v>
      </c>
      <c r="F71" s="6"/>
      <c r="G71" s="128">
        <f>G72</f>
        <v>3.1</v>
      </c>
      <c r="H71" s="105">
        <f>H72</f>
        <v>130.1</v>
      </c>
    </row>
    <row r="72" spans="1:8" s="82" customFormat="1" ht="65.25" customHeight="1">
      <c r="A72" s="10" t="s">
        <v>77</v>
      </c>
      <c r="B72" s="5" t="s">
        <v>7</v>
      </c>
      <c r="C72" s="6" t="s">
        <v>11</v>
      </c>
      <c r="D72" s="6" t="s">
        <v>17</v>
      </c>
      <c r="E72" s="6" t="s">
        <v>227</v>
      </c>
      <c r="F72" s="6" t="s">
        <v>78</v>
      </c>
      <c r="G72" s="128">
        <v>3.1</v>
      </c>
      <c r="H72" s="105">
        <v>130.1</v>
      </c>
    </row>
    <row r="73" spans="1:8" s="82" customFormat="1" ht="40.5">
      <c r="A73" s="114" t="s">
        <v>18</v>
      </c>
      <c r="B73" s="4" t="s">
        <v>7</v>
      </c>
      <c r="C73" s="4" t="s">
        <v>17</v>
      </c>
      <c r="D73" s="4" t="s">
        <v>9</v>
      </c>
      <c r="E73" s="125"/>
      <c r="F73" s="4"/>
      <c r="G73" s="128">
        <f>G74</f>
        <v>-30</v>
      </c>
      <c r="H73" s="8">
        <f>H74</f>
        <v>0</v>
      </c>
    </row>
    <row r="74" spans="1:8" s="83" customFormat="1" ht="20.25">
      <c r="A74" s="7" t="s">
        <v>24</v>
      </c>
      <c r="B74" s="3" t="s">
        <v>7</v>
      </c>
      <c r="C74" s="4" t="s">
        <v>17</v>
      </c>
      <c r="D74" s="4" t="s">
        <v>22</v>
      </c>
      <c r="E74" s="125"/>
      <c r="F74" s="4"/>
      <c r="G74" s="128">
        <f>G75</f>
        <v>-30</v>
      </c>
      <c r="H74" s="104">
        <f>H78</f>
        <v>0</v>
      </c>
    </row>
    <row r="75" spans="1:8" s="83" customFormat="1" ht="60.75">
      <c r="A75" s="120" t="s">
        <v>200</v>
      </c>
      <c r="B75" s="3" t="s">
        <v>7</v>
      </c>
      <c r="C75" s="4" t="s">
        <v>17</v>
      </c>
      <c r="D75" s="4" t="s">
        <v>22</v>
      </c>
      <c r="E75" s="12" t="s">
        <v>100</v>
      </c>
      <c r="F75" s="4"/>
      <c r="G75" s="128">
        <f>G76</f>
        <v>-30</v>
      </c>
      <c r="H75" s="104">
        <f>H76</f>
        <v>0</v>
      </c>
    </row>
    <row r="76" spans="1:8" s="83" customFormat="1" ht="20.25">
      <c r="A76" s="120" t="s">
        <v>106</v>
      </c>
      <c r="B76" s="3" t="s">
        <v>7</v>
      </c>
      <c r="C76" s="4" t="s">
        <v>17</v>
      </c>
      <c r="D76" s="4" t="s">
        <v>22</v>
      </c>
      <c r="E76" s="12" t="s">
        <v>116</v>
      </c>
      <c r="F76" s="4"/>
      <c r="G76" s="128">
        <f>G78</f>
        <v>-30</v>
      </c>
      <c r="H76" s="104">
        <f>H77</f>
        <v>0</v>
      </c>
    </row>
    <row r="77" spans="1:8" s="83" customFormat="1" ht="20.25">
      <c r="A77" s="120" t="s">
        <v>137</v>
      </c>
      <c r="B77" s="5" t="s">
        <v>7</v>
      </c>
      <c r="C77" s="6" t="s">
        <v>17</v>
      </c>
      <c r="D77" s="6" t="s">
        <v>144</v>
      </c>
      <c r="E77" s="12" t="s">
        <v>126</v>
      </c>
      <c r="F77" s="6"/>
      <c r="G77" s="129">
        <f>G78</f>
        <v>-30</v>
      </c>
      <c r="H77" s="103">
        <f>H78</f>
        <v>0</v>
      </c>
    </row>
    <row r="78" spans="1:8" s="82" customFormat="1" ht="27.75" customHeight="1">
      <c r="A78" s="121" t="s">
        <v>80</v>
      </c>
      <c r="B78" s="5" t="s">
        <v>7</v>
      </c>
      <c r="C78" s="6" t="s">
        <v>17</v>
      </c>
      <c r="D78" s="6" t="s">
        <v>22</v>
      </c>
      <c r="E78" s="12" t="s">
        <v>126</v>
      </c>
      <c r="F78" s="6" t="s">
        <v>79</v>
      </c>
      <c r="G78" s="128">
        <v>-30</v>
      </c>
      <c r="H78" s="103">
        <v>0</v>
      </c>
    </row>
    <row r="79" spans="1:8" s="82" customFormat="1" ht="42.75" customHeight="1">
      <c r="A79" s="121" t="s">
        <v>211</v>
      </c>
      <c r="B79" s="5" t="s">
        <v>7</v>
      </c>
      <c r="C79" s="6" t="s">
        <v>17</v>
      </c>
      <c r="D79" s="6" t="s">
        <v>22</v>
      </c>
      <c r="E79" s="12" t="s">
        <v>208</v>
      </c>
      <c r="F79" s="6" t="s">
        <v>79</v>
      </c>
      <c r="G79" s="128">
        <v>-30</v>
      </c>
      <c r="H79" s="103">
        <v>0</v>
      </c>
    </row>
    <row r="80" spans="1:8" s="140" customFormat="1" ht="27.75" customHeight="1">
      <c r="A80" s="157" t="s">
        <v>184</v>
      </c>
      <c r="B80" s="148" t="s">
        <v>7</v>
      </c>
      <c r="C80" s="149" t="s">
        <v>13</v>
      </c>
      <c r="D80" s="149"/>
      <c r="E80" s="149"/>
      <c r="F80" s="149"/>
      <c r="G80" s="150"/>
      <c r="H80" s="155">
        <f>H81</f>
        <v>1760.35</v>
      </c>
    </row>
    <row r="81" spans="1:8" s="140" customFormat="1" ht="27.75" customHeight="1">
      <c r="A81" s="157" t="s">
        <v>183</v>
      </c>
      <c r="B81" s="148" t="s">
        <v>7</v>
      </c>
      <c r="C81" s="149" t="s">
        <v>13</v>
      </c>
      <c r="D81" s="149" t="s">
        <v>174</v>
      </c>
      <c r="E81" s="149"/>
      <c r="F81" s="149"/>
      <c r="G81" s="150"/>
      <c r="H81" s="155">
        <f>H82</f>
        <v>1760.35</v>
      </c>
    </row>
    <row r="82" spans="1:8" s="82" customFormat="1" ht="45" customHeight="1">
      <c r="A82" s="96" t="s">
        <v>173</v>
      </c>
      <c r="B82" s="148" t="s">
        <v>7</v>
      </c>
      <c r="C82" s="149" t="s">
        <v>13</v>
      </c>
      <c r="D82" s="149" t="s">
        <v>174</v>
      </c>
      <c r="E82" s="149" t="s">
        <v>181</v>
      </c>
      <c r="F82" s="148"/>
      <c r="G82" s="150">
        <f aca="true" t="shared" si="1" ref="G82:H84">G83</f>
        <v>1149</v>
      </c>
      <c r="H82" s="155">
        <f t="shared" si="1"/>
        <v>1760.35</v>
      </c>
    </row>
    <row r="83" spans="1:8" s="82" customFormat="1" ht="27.75" customHeight="1">
      <c r="A83" s="94" t="s">
        <v>169</v>
      </c>
      <c r="B83" s="152" t="s">
        <v>7</v>
      </c>
      <c r="C83" s="147" t="s">
        <v>13</v>
      </c>
      <c r="D83" s="147" t="s">
        <v>174</v>
      </c>
      <c r="E83" s="147" t="s">
        <v>181</v>
      </c>
      <c r="F83" s="152"/>
      <c r="G83" s="153">
        <f t="shared" si="1"/>
        <v>1149</v>
      </c>
      <c r="H83" s="156">
        <f t="shared" si="1"/>
        <v>1760.35</v>
      </c>
    </row>
    <row r="84" spans="1:8" s="82" customFormat="1" ht="27.75" customHeight="1">
      <c r="A84" s="94" t="s">
        <v>170</v>
      </c>
      <c r="B84" s="152" t="s">
        <v>7</v>
      </c>
      <c r="C84" s="147" t="s">
        <v>13</v>
      </c>
      <c r="D84" s="147" t="s">
        <v>174</v>
      </c>
      <c r="E84" s="147" t="s">
        <v>181</v>
      </c>
      <c r="F84" s="152"/>
      <c r="G84" s="153">
        <f t="shared" si="1"/>
        <v>1149</v>
      </c>
      <c r="H84" s="156">
        <f t="shared" si="1"/>
        <v>1760.35</v>
      </c>
    </row>
    <row r="85" spans="1:8" s="82" customFormat="1" ht="40.5">
      <c r="A85" s="94" t="s">
        <v>80</v>
      </c>
      <c r="B85" s="152" t="s">
        <v>7</v>
      </c>
      <c r="C85" s="147" t="s">
        <v>13</v>
      </c>
      <c r="D85" s="147" t="s">
        <v>174</v>
      </c>
      <c r="E85" s="147" t="s">
        <v>181</v>
      </c>
      <c r="F85" s="152" t="s">
        <v>79</v>
      </c>
      <c r="G85" s="153">
        <v>1149</v>
      </c>
      <c r="H85" s="156">
        <v>1760.35</v>
      </c>
    </row>
    <row r="86" spans="1:8" s="82" customFormat="1" ht="20.25" hidden="1">
      <c r="A86" s="122"/>
      <c r="B86" s="4" t="s">
        <v>7</v>
      </c>
      <c r="C86" s="4" t="s">
        <v>19</v>
      </c>
      <c r="D86" s="4" t="s">
        <v>9</v>
      </c>
      <c r="E86" s="125"/>
      <c r="F86" s="5"/>
      <c r="G86" s="128"/>
      <c r="H86" s="139">
        <f>H97</f>
        <v>617.1800000000001</v>
      </c>
    </row>
    <row r="87" spans="1:8" s="82" customFormat="1" ht="60.75" hidden="1">
      <c r="A87" s="10" t="s">
        <v>200</v>
      </c>
      <c r="B87" s="6" t="s">
        <v>7</v>
      </c>
      <c r="C87" s="6" t="s">
        <v>19</v>
      </c>
      <c r="D87" s="6" t="s">
        <v>11</v>
      </c>
      <c r="E87" s="12" t="s">
        <v>100</v>
      </c>
      <c r="F87" s="5"/>
      <c r="G87" s="129">
        <f>G88</f>
        <v>0</v>
      </c>
      <c r="H87" s="103">
        <f>H88</f>
        <v>0</v>
      </c>
    </row>
    <row r="88" spans="1:8" s="82" customFormat="1" ht="20.25" hidden="1">
      <c r="A88" s="10" t="s">
        <v>107</v>
      </c>
      <c r="B88" s="6" t="s">
        <v>7</v>
      </c>
      <c r="C88" s="6" t="s">
        <v>19</v>
      </c>
      <c r="D88" s="6" t="s">
        <v>11</v>
      </c>
      <c r="E88" s="12" t="s">
        <v>108</v>
      </c>
      <c r="F88" s="5"/>
      <c r="G88" s="129">
        <f>G89+G91</f>
        <v>0</v>
      </c>
      <c r="H88" s="103">
        <f>H89+H91</f>
        <v>0</v>
      </c>
    </row>
    <row r="89" spans="1:8" s="82" customFormat="1" ht="20.25" hidden="1">
      <c r="A89" s="121" t="s">
        <v>109</v>
      </c>
      <c r="B89" s="11" t="s">
        <v>7</v>
      </c>
      <c r="C89" s="12" t="s">
        <v>19</v>
      </c>
      <c r="D89" s="12" t="s">
        <v>11</v>
      </c>
      <c r="E89" s="12" t="s">
        <v>111</v>
      </c>
      <c r="F89" s="11"/>
      <c r="G89" s="129">
        <f>G90</f>
        <v>0</v>
      </c>
      <c r="H89" s="92">
        <f>H90</f>
        <v>0</v>
      </c>
    </row>
    <row r="90" spans="1:8" s="82" customFormat="1" ht="30.75" customHeight="1" hidden="1">
      <c r="A90" s="94" t="s">
        <v>80</v>
      </c>
      <c r="B90" s="11" t="s">
        <v>7</v>
      </c>
      <c r="C90" s="12" t="s">
        <v>19</v>
      </c>
      <c r="D90" s="12" t="s">
        <v>11</v>
      </c>
      <c r="E90" s="12" t="s">
        <v>111</v>
      </c>
      <c r="F90" s="11" t="s">
        <v>79</v>
      </c>
      <c r="G90" s="129"/>
      <c r="H90" s="92">
        <v>0</v>
      </c>
    </row>
    <row r="91" spans="1:8" s="82" customFormat="1" ht="30.75" customHeight="1" hidden="1">
      <c r="A91" s="94" t="s">
        <v>141</v>
      </c>
      <c r="B91" s="11" t="s">
        <v>7</v>
      </c>
      <c r="C91" s="12" t="s">
        <v>19</v>
      </c>
      <c r="D91" s="12" t="s">
        <v>11</v>
      </c>
      <c r="E91" s="12" t="s">
        <v>136</v>
      </c>
      <c r="F91" s="11"/>
      <c r="G91" s="129">
        <f>G92</f>
        <v>0</v>
      </c>
      <c r="H91" s="92">
        <f>H92</f>
        <v>0</v>
      </c>
    </row>
    <row r="92" spans="1:8" s="82" customFormat="1" ht="29.25" customHeight="1" hidden="1">
      <c r="A92" s="94" t="s">
        <v>80</v>
      </c>
      <c r="B92" s="11" t="s">
        <v>7</v>
      </c>
      <c r="C92" s="12" t="s">
        <v>19</v>
      </c>
      <c r="D92" s="12" t="s">
        <v>11</v>
      </c>
      <c r="E92" s="12" t="s">
        <v>136</v>
      </c>
      <c r="F92" s="11" t="s">
        <v>79</v>
      </c>
      <c r="G92" s="128">
        <v>0</v>
      </c>
      <c r="H92" s="92"/>
    </row>
    <row r="93" s="140" customFormat="1" ht="68.25" customHeight="1" hidden="1">
      <c r="H93" s="166"/>
    </row>
    <row r="94" s="140" customFormat="1" ht="30.75" customHeight="1" hidden="1">
      <c r="H94" s="166"/>
    </row>
    <row r="95" s="140" customFormat="1" ht="30.75" customHeight="1" hidden="1">
      <c r="H95" s="166"/>
    </row>
    <row r="96" s="140" customFormat="1" ht="30.75" customHeight="1" hidden="1">
      <c r="H96" s="166"/>
    </row>
    <row r="97" spans="1:8" s="82" customFormat="1" ht="20.25">
      <c r="A97" s="80" t="s">
        <v>95</v>
      </c>
      <c r="B97" s="4" t="s">
        <v>7</v>
      </c>
      <c r="C97" s="4" t="s">
        <v>19</v>
      </c>
      <c r="D97" s="4" t="s">
        <v>17</v>
      </c>
      <c r="E97" s="125"/>
      <c r="F97" s="3"/>
      <c r="G97" s="128">
        <f>G98+G102</f>
        <v>-51.6</v>
      </c>
      <c r="H97" s="139">
        <f>H98+H105</f>
        <v>617.1800000000001</v>
      </c>
    </row>
    <row r="98" spans="1:8" s="82" customFormat="1" ht="60.75">
      <c r="A98" s="79" t="s">
        <v>205</v>
      </c>
      <c r="B98" s="4" t="s">
        <v>7</v>
      </c>
      <c r="C98" s="4" t="s">
        <v>19</v>
      </c>
      <c r="D98" s="4" t="s">
        <v>17</v>
      </c>
      <c r="E98" s="12" t="s">
        <v>199</v>
      </c>
      <c r="F98" s="3"/>
      <c r="G98" s="128">
        <f>G99</f>
        <v>-51.6</v>
      </c>
      <c r="H98" s="104">
        <f>H99</f>
        <v>116.12</v>
      </c>
    </row>
    <row r="99" spans="1:8" s="82" customFormat="1" ht="20.25">
      <c r="A99" s="79" t="s">
        <v>142</v>
      </c>
      <c r="B99" s="4" t="s">
        <v>7</v>
      </c>
      <c r="C99" s="4" t="s">
        <v>19</v>
      </c>
      <c r="D99" s="4" t="s">
        <v>17</v>
      </c>
      <c r="E99" s="12" t="s">
        <v>199</v>
      </c>
      <c r="F99" s="3"/>
      <c r="G99" s="128">
        <v>-51.6</v>
      </c>
      <c r="H99" s="139">
        <f>H102</f>
        <v>116.12</v>
      </c>
    </row>
    <row r="100" spans="1:8" s="82" customFormat="1" ht="20.25" hidden="1">
      <c r="A100" s="134" t="s">
        <v>125</v>
      </c>
      <c r="B100" s="162">
        <v>801</v>
      </c>
      <c r="C100" s="136" t="s">
        <v>19</v>
      </c>
      <c r="D100" s="136" t="s">
        <v>17</v>
      </c>
      <c r="E100" s="12" t="s">
        <v>199</v>
      </c>
      <c r="F100" s="134"/>
      <c r="G100" s="137">
        <f>G101</f>
        <v>0</v>
      </c>
      <c r="H100" s="135">
        <f>H101</f>
        <v>0</v>
      </c>
    </row>
    <row r="101" spans="1:8" s="82" customFormat="1" ht="27.75" customHeight="1" hidden="1">
      <c r="A101" s="134" t="s">
        <v>80</v>
      </c>
      <c r="B101" s="162">
        <v>801</v>
      </c>
      <c r="C101" s="136" t="s">
        <v>19</v>
      </c>
      <c r="D101" s="136" t="s">
        <v>17</v>
      </c>
      <c r="E101" s="12" t="s">
        <v>199</v>
      </c>
      <c r="F101" s="138">
        <v>200</v>
      </c>
      <c r="G101" s="137"/>
      <c r="H101" s="135"/>
    </row>
    <row r="102" spans="1:8" s="82" customFormat="1" ht="42.75" customHeight="1">
      <c r="A102" s="10" t="s">
        <v>198</v>
      </c>
      <c r="B102" s="4" t="s">
        <v>7</v>
      </c>
      <c r="C102" s="4" t="s">
        <v>19</v>
      </c>
      <c r="D102" s="4" t="s">
        <v>17</v>
      </c>
      <c r="E102" s="12" t="s">
        <v>199</v>
      </c>
      <c r="F102" s="5"/>
      <c r="G102" s="104"/>
      <c r="H102" s="104">
        <f>H103</f>
        <v>116.12</v>
      </c>
    </row>
    <row r="103" spans="1:8" s="82" customFormat="1" ht="27.75" customHeight="1">
      <c r="A103" s="121" t="s">
        <v>110</v>
      </c>
      <c r="B103" s="11" t="s">
        <v>7</v>
      </c>
      <c r="C103" s="12" t="s">
        <v>19</v>
      </c>
      <c r="D103" s="12" t="s">
        <v>17</v>
      </c>
      <c r="E103" s="12" t="s">
        <v>199</v>
      </c>
      <c r="F103" s="11"/>
      <c r="G103" s="92"/>
      <c r="H103" s="92">
        <f>H104</f>
        <v>116.12</v>
      </c>
    </row>
    <row r="104" spans="1:8" s="82" customFormat="1" ht="36" customHeight="1">
      <c r="A104" s="94" t="s">
        <v>80</v>
      </c>
      <c r="B104" s="11" t="s">
        <v>7</v>
      </c>
      <c r="C104" s="12" t="s">
        <v>19</v>
      </c>
      <c r="D104" s="12" t="s">
        <v>17</v>
      </c>
      <c r="E104" s="12" t="s">
        <v>201</v>
      </c>
      <c r="F104" s="11" t="s">
        <v>79</v>
      </c>
      <c r="G104" s="92"/>
      <c r="H104" s="92">
        <v>116.12</v>
      </c>
    </row>
    <row r="105" spans="1:8" s="82" customFormat="1" ht="36" customHeight="1">
      <c r="A105" s="94" t="s">
        <v>80</v>
      </c>
      <c r="B105" s="11" t="s">
        <v>7</v>
      </c>
      <c r="C105" s="12" t="s">
        <v>19</v>
      </c>
      <c r="D105" s="12" t="s">
        <v>17</v>
      </c>
      <c r="E105" s="12" t="s">
        <v>256</v>
      </c>
      <c r="F105" s="11" t="s">
        <v>79</v>
      </c>
      <c r="G105" s="92"/>
      <c r="H105" s="92">
        <v>501.06</v>
      </c>
    </row>
    <row r="106" spans="1:8" s="82" customFormat="1" ht="32.25" customHeight="1">
      <c r="A106" s="119" t="s">
        <v>195</v>
      </c>
      <c r="B106" s="18" t="s">
        <v>7</v>
      </c>
      <c r="C106" s="125" t="s">
        <v>15</v>
      </c>
      <c r="D106" s="125" t="s">
        <v>19</v>
      </c>
      <c r="E106" s="12"/>
      <c r="F106" s="11"/>
      <c r="G106" s="126">
        <f>G109+G110</f>
        <v>0</v>
      </c>
      <c r="H106" s="126">
        <f>H109+H110</f>
        <v>1975.4</v>
      </c>
    </row>
    <row r="107" spans="1:8" s="82" customFormat="1" ht="74.25" customHeight="1" hidden="1">
      <c r="A107" s="94" t="s">
        <v>196</v>
      </c>
      <c r="B107" s="11" t="s">
        <v>7</v>
      </c>
      <c r="C107" s="12" t="s">
        <v>15</v>
      </c>
      <c r="D107" s="12" t="s">
        <v>19</v>
      </c>
      <c r="E107" s="12" t="s">
        <v>127</v>
      </c>
      <c r="F107" s="11"/>
      <c r="G107" s="92">
        <f>G108</f>
        <v>0</v>
      </c>
      <c r="H107" s="92"/>
    </row>
    <row r="108" spans="1:8" s="82" customFormat="1" ht="32.25" customHeight="1" hidden="1">
      <c r="A108" s="94" t="s">
        <v>197</v>
      </c>
      <c r="B108" s="11" t="s">
        <v>7</v>
      </c>
      <c r="C108" s="12" t="s">
        <v>15</v>
      </c>
      <c r="D108" s="12" t="s">
        <v>19</v>
      </c>
      <c r="E108" s="12" t="s">
        <v>127</v>
      </c>
      <c r="F108" s="11"/>
      <c r="G108" s="92">
        <f>G109</f>
        <v>0</v>
      </c>
      <c r="H108" s="92"/>
    </row>
    <row r="109" spans="1:8" s="82" customFormat="1" ht="69.75" customHeight="1" hidden="1">
      <c r="A109" s="94" t="s">
        <v>77</v>
      </c>
      <c r="B109" s="11" t="s">
        <v>7</v>
      </c>
      <c r="C109" s="12" t="s">
        <v>15</v>
      </c>
      <c r="D109" s="12" t="s">
        <v>19</v>
      </c>
      <c r="E109" s="12" t="s">
        <v>127</v>
      </c>
      <c r="F109" s="11" t="s">
        <v>78</v>
      </c>
      <c r="G109" s="92"/>
      <c r="H109" s="92"/>
    </row>
    <row r="110" spans="1:8" s="82" customFormat="1" ht="32.25" customHeight="1">
      <c r="A110" s="96" t="s">
        <v>192</v>
      </c>
      <c r="B110" s="6" t="s">
        <v>7</v>
      </c>
      <c r="C110" s="6" t="s">
        <v>15</v>
      </c>
      <c r="D110" s="6" t="s">
        <v>19</v>
      </c>
      <c r="E110" s="12" t="s">
        <v>163</v>
      </c>
      <c r="F110" s="5"/>
      <c r="G110" s="129">
        <f>G111</f>
        <v>0</v>
      </c>
      <c r="H110" s="103">
        <f>H111</f>
        <v>1975.4</v>
      </c>
    </row>
    <row r="111" spans="1:8" s="82" customFormat="1" ht="32.25" customHeight="1">
      <c r="A111" s="94" t="s">
        <v>193</v>
      </c>
      <c r="B111" s="6" t="s">
        <v>7</v>
      </c>
      <c r="C111" s="6" t="s">
        <v>15</v>
      </c>
      <c r="D111" s="6" t="s">
        <v>19</v>
      </c>
      <c r="E111" s="12" t="s">
        <v>147</v>
      </c>
      <c r="F111" s="5"/>
      <c r="G111" s="129"/>
      <c r="H111" s="167">
        <f>H112+H113+H114+H115</f>
        <v>1975.4</v>
      </c>
    </row>
    <row r="112" spans="1:8" s="82" customFormat="1" ht="61.5" customHeight="1">
      <c r="A112" s="94" t="s">
        <v>77</v>
      </c>
      <c r="B112" s="6" t="s">
        <v>7</v>
      </c>
      <c r="C112" s="6" t="s">
        <v>15</v>
      </c>
      <c r="D112" s="6" t="s">
        <v>19</v>
      </c>
      <c r="E112" s="12" t="s">
        <v>164</v>
      </c>
      <c r="F112" s="5" t="s">
        <v>78</v>
      </c>
      <c r="G112" s="129"/>
      <c r="H112" s="103">
        <v>1113.91</v>
      </c>
    </row>
    <row r="113" spans="1:8" s="82" customFormat="1" ht="61.5" customHeight="1">
      <c r="A113" s="94" t="s">
        <v>77</v>
      </c>
      <c r="B113" s="6" t="s">
        <v>7</v>
      </c>
      <c r="C113" s="6" t="s">
        <v>15</v>
      </c>
      <c r="D113" s="6" t="s">
        <v>19</v>
      </c>
      <c r="E113" s="12" t="s">
        <v>228</v>
      </c>
      <c r="F113" s="5" t="s">
        <v>78</v>
      </c>
      <c r="G113" s="129"/>
      <c r="H113" s="103">
        <v>395.05</v>
      </c>
    </row>
    <row r="114" spans="1:8" s="82" customFormat="1" ht="39" customHeight="1">
      <c r="A114" s="94" t="s">
        <v>194</v>
      </c>
      <c r="B114" s="6" t="s">
        <v>7</v>
      </c>
      <c r="C114" s="6" t="s">
        <v>15</v>
      </c>
      <c r="D114" s="6" t="s">
        <v>19</v>
      </c>
      <c r="E114" s="12" t="s">
        <v>149</v>
      </c>
      <c r="F114" s="5" t="s">
        <v>78</v>
      </c>
      <c r="G114" s="129"/>
      <c r="H114" s="103">
        <v>292.67</v>
      </c>
    </row>
    <row r="115" spans="1:11" s="82" customFormat="1" ht="72.75" customHeight="1">
      <c r="A115" s="94" t="s">
        <v>77</v>
      </c>
      <c r="B115" s="6" t="s">
        <v>7</v>
      </c>
      <c r="C115" s="6" t="s">
        <v>15</v>
      </c>
      <c r="D115" s="6" t="s">
        <v>19</v>
      </c>
      <c r="E115" s="12" t="s">
        <v>255</v>
      </c>
      <c r="F115" s="5" t="s">
        <v>78</v>
      </c>
      <c r="G115" s="129">
        <v>125.02</v>
      </c>
      <c r="H115" s="103">
        <v>173.77</v>
      </c>
      <c r="J115" s="158">
        <v>1</v>
      </c>
      <c r="K115" s="159">
        <f>H14+H34+H55+H73+H110-432.27</f>
        <v>4469.280000000001</v>
      </c>
    </row>
    <row r="116" spans="1:11" s="82" customFormat="1" ht="21">
      <c r="A116" s="94" t="s">
        <v>89</v>
      </c>
      <c r="B116" s="11" t="s">
        <v>91</v>
      </c>
      <c r="C116" s="12" t="s">
        <v>20</v>
      </c>
      <c r="D116" s="12" t="s">
        <v>20</v>
      </c>
      <c r="E116" s="12" t="s">
        <v>90</v>
      </c>
      <c r="F116" s="11"/>
      <c r="G116" s="128"/>
      <c r="H116" s="92">
        <v>0</v>
      </c>
      <c r="J116" s="158">
        <v>2</v>
      </c>
      <c r="K116" s="159">
        <f>H48+H82+H102+H59+H79</f>
        <v>2688.5</v>
      </c>
    </row>
    <row r="117" spans="1:11" s="93" customFormat="1" ht="21">
      <c r="A117" s="7" t="s">
        <v>21</v>
      </c>
      <c r="B117" s="3"/>
      <c r="C117" s="3"/>
      <c r="D117" s="3"/>
      <c r="E117" s="3"/>
      <c r="F117" s="3"/>
      <c r="G117" s="128">
        <f>G6+G67+G73+G82+G86+G116+G106</f>
        <v>1122.1</v>
      </c>
      <c r="H117" s="128">
        <f>H6+H97+H106+H80</f>
        <v>8526.050000000001</v>
      </c>
      <c r="J117" s="160">
        <v>99</v>
      </c>
      <c r="K117" s="161">
        <f>H7+H39+H67+H66+H43</f>
        <v>809.01</v>
      </c>
    </row>
    <row r="118" spans="1:8" s="93" customFormat="1" ht="18.75">
      <c r="A118" s="13"/>
      <c r="B118" s="13"/>
      <c r="C118" s="13"/>
      <c r="D118" s="13"/>
      <c r="E118" s="13"/>
      <c r="F118" s="13"/>
      <c r="G118" s="13"/>
      <c r="H118" s="14"/>
    </row>
    <row r="119" spans="1:8" s="93" customFormat="1" ht="18.75">
      <c r="A119" s="175"/>
      <c r="B119" s="15"/>
      <c r="C119" s="15"/>
      <c r="D119" s="15"/>
      <c r="E119" s="15"/>
      <c r="F119" s="15"/>
      <c r="G119" s="15"/>
      <c r="H119" s="88"/>
    </row>
    <row r="120" spans="1:8" s="93" customFormat="1" ht="18.75">
      <c r="A120" s="175"/>
      <c r="B120" s="15"/>
      <c r="C120" s="15"/>
      <c r="D120" s="15"/>
      <c r="E120" s="15"/>
      <c r="F120" s="15"/>
      <c r="G120" s="15"/>
      <c r="H120" s="98"/>
    </row>
    <row r="121" ht="18.75">
      <c r="A121" s="16"/>
    </row>
    <row r="122" ht="18.75">
      <c r="A122" s="17"/>
    </row>
  </sheetData>
  <sheetProtection/>
  <mergeCells count="4">
    <mergeCell ref="B3:F3"/>
    <mergeCell ref="A119:A120"/>
    <mergeCell ref="A2:H2"/>
    <mergeCell ref="C1:H1"/>
  </mergeCells>
  <printOptions/>
  <pageMargins left="0.49" right="0.36" top="0.29" bottom="0.33" header="0.3" footer="0.3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1</cp:lastModifiedBy>
  <cp:lastPrinted>2023-10-12T02:06:01Z</cp:lastPrinted>
  <dcterms:created xsi:type="dcterms:W3CDTF">2014-10-07T12:01:05Z</dcterms:created>
  <dcterms:modified xsi:type="dcterms:W3CDTF">2024-01-15T05:24:30Z</dcterms:modified>
  <cp:category/>
  <cp:version/>
  <cp:contentType/>
  <cp:contentStatus/>
</cp:coreProperties>
</file>